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delaroque/Desktop/"/>
    </mc:Choice>
  </mc:AlternateContent>
  <xr:revisionPtr revIDLastSave="0" documentId="13_ncr:1_{30E13161-7841-2A4D-BD09-7E0919D8712D}" xr6:coauthVersionLast="47" xr6:coauthVersionMax="47" xr10:uidLastSave="{00000000-0000-0000-0000-000000000000}"/>
  <bookViews>
    <workbookView xWindow="0" yWindow="500" windowWidth="44800" windowHeight="23000" tabRatio="996" xr2:uid="{00000000-000D-0000-FFFF-FFFF00000000}"/>
  </bookViews>
  <sheets>
    <sheet name="Base" sheetId="1" r:id="rId1"/>
  </sheets>
  <definedNames>
    <definedName name="_xlnm._FilterDatabase" localSheetId="0" hidden="1">Base!$C$1:$C$1167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37" i="1" l="1"/>
  <c r="Z33" i="1"/>
  <c r="Z16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80" i="1"/>
  <c r="Z81" i="1"/>
  <c r="Z82" i="1"/>
  <c r="Z83" i="1"/>
  <c r="Z84" i="1"/>
  <c r="Z86" i="1"/>
  <c r="Z87" i="1"/>
  <c r="Z88" i="1"/>
  <c r="Z90" i="1"/>
  <c r="Z95" i="1"/>
  <c r="Z92" i="1"/>
  <c r="Z97" i="1"/>
  <c r="Z93" i="1"/>
  <c r="Z96" i="1"/>
  <c r="Z94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9" i="1"/>
  <c r="Z160" i="1"/>
  <c r="Z161" i="1"/>
  <c r="Z162" i="1"/>
  <c r="Z163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3" i="1"/>
  <c r="Z234" i="1"/>
  <c r="Z235" i="1"/>
  <c r="Z236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4" i="1"/>
  <c r="Y117" i="1"/>
  <c r="Y1137" i="1"/>
  <c r="Y1135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80" i="1"/>
  <c r="Y81" i="1"/>
  <c r="Y82" i="1"/>
  <c r="Y83" i="1"/>
  <c r="Y84" i="1"/>
  <c r="Y86" i="1"/>
  <c r="Y87" i="1"/>
  <c r="Y88" i="1"/>
  <c r="Y90" i="1"/>
  <c r="Y95" i="1"/>
  <c r="Y92" i="1"/>
  <c r="Y97" i="1"/>
  <c r="Y93" i="1"/>
  <c r="Y96" i="1"/>
  <c r="Y94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6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1" i="1"/>
  <c r="Y1162" i="1"/>
  <c r="Y1163" i="1"/>
  <c r="Y1164" i="1"/>
  <c r="Y1165" i="1"/>
  <c r="Y1166" i="1"/>
  <c r="Y1167" i="1"/>
  <c r="Y1168" i="1"/>
  <c r="Y1169" i="1"/>
  <c r="Y1170" i="1"/>
  <c r="Y4" i="1"/>
  <c r="X165" i="1"/>
  <c r="AA165" i="1" s="1"/>
  <c r="X164" i="1"/>
  <c r="AA164" i="1" s="1"/>
  <c r="X166" i="1"/>
  <c r="AA166" i="1" s="1"/>
  <c r="X167" i="1"/>
  <c r="AA167" i="1" s="1"/>
  <c r="X168" i="1"/>
  <c r="AA168" i="1" s="1"/>
  <c r="X169" i="1"/>
  <c r="AA169" i="1" s="1"/>
  <c r="X170" i="1"/>
  <c r="AA170" i="1" s="1"/>
  <c r="X171" i="1"/>
  <c r="AA171" i="1" s="1"/>
  <c r="X172" i="1"/>
  <c r="AA172" i="1" s="1"/>
  <c r="X173" i="1"/>
  <c r="AA173" i="1" s="1"/>
  <c r="X174" i="1"/>
  <c r="AA174" i="1" s="1"/>
  <c r="X175" i="1"/>
  <c r="AA175" i="1" s="1"/>
  <c r="X176" i="1"/>
  <c r="AA176" i="1" s="1"/>
  <c r="X177" i="1"/>
  <c r="AA177" i="1" s="1"/>
  <c r="X178" i="1"/>
  <c r="AA178" i="1" s="1"/>
  <c r="X179" i="1"/>
  <c r="AA179" i="1" s="1"/>
  <c r="X180" i="1"/>
  <c r="AA180" i="1" s="1"/>
  <c r="X181" i="1"/>
  <c r="AA181" i="1" s="1"/>
  <c r="X182" i="1"/>
  <c r="AA182" i="1" s="1"/>
  <c r="X183" i="1"/>
  <c r="AA183" i="1" s="1"/>
  <c r="X184" i="1"/>
  <c r="AA184" i="1" s="1"/>
  <c r="X185" i="1"/>
  <c r="AA185" i="1" s="1"/>
  <c r="X186" i="1"/>
  <c r="AA186" i="1" s="1"/>
  <c r="X187" i="1"/>
  <c r="AA187" i="1" s="1"/>
  <c r="X188" i="1"/>
  <c r="AA188" i="1" s="1"/>
  <c r="X189" i="1"/>
  <c r="AA189" i="1" s="1"/>
  <c r="X190" i="1"/>
  <c r="AA190" i="1" s="1"/>
  <c r="X191" i="1"/>
  <c r="AA191" i="1" s="1"/>
  <c r="X192" i="1"/>
  <c r="AA192" i="1" s="1"/>
  <c r="X193" i="1"/>
  <c r="AA193" i="1" s="1"/>
  <c r="X194" i="1"/>
  <c r="AA194" i="1" s="1"/>
  <c r="X195" i="1"/>
  <c r="AA195" i="1" s="1"/>
  <c r="X196" i="1"/>
  <c r="AA196" i="1" s="1"/>
  <c r="X197" i="1"/>
  <c r="AA197" i="1" s="1"/>
  <c r="X198" i="1"/>
  <c r="AA198" i="1" s="1"/>
  <c r="X199" i="1"/>
  <c r="AA199" i="1" s="1"/>
  <c r="X200" i="1"/>
  <c r="AA200" i="1" s="1"/>
  <c r="X201" i="1"/>
  <c r="AA201" i="1" s="1"/>
  <c r="X202" i="1"/>
  <c r="AA202" i="1" s="1"/>
  <c r="X203" i="1"/>
  <c r="AA203" i="1" s="1"/>
  <c r="X204" i="1"/>
  <c r="AA204" i="1" s="1"/>
  <c r="X205" i="1"/>
  <c r="AA205" i="1" s="1"/>
  <c r="X206" i="1"/>
  <c r="AA206" i="1" s="1"/>
  <c r="X207" i="1"/>
  <c r="AA207" i="1" s="1"/>
  <c r="X208" i="1"/>
  <c r="AA208" i="1" s="1"/>
  <c r="X209" i="1"/>
  <c r="AA209" i="1" s="1"/>
  <c r="X210" i="1"/>
  <c r="AA210" i="1" s="1"/>
  <c r="X211" i="1"/>
  <c r="AA211" i="1" s="1"/>
  <c r="X212" i="1"/>
  <c r="AA212" i="1" s="1"/>
  <c r="X213" i="1"/>
  <c r="AA213" i="1" s="1"/>
  <c r="X214" i="1"/>
  <c r="AA214" i="1" s="1"/>
  <c r="X216" i="1"/>
  <c r="AA216" i="1" s="1"/>
  <c r="X217" i="1"/>
  <c r="AA217" i="1" s="1"/>
  <c r="X218" i="1"/>
  <c r="AA218" i="1" s="1"/>
  <c r="X219" i="1"/>
  <c r="AA219" i="1" s="1"/>
  <c r="X220" i="1"/>
  <c r="AA220" i="1" s="1"/>
  <c r="X221" i="1"/>
  <c r="AA221" i="1" s="1"/>
  <c r="X222" i="1"/>
  <c r="AA222" i="1" s="1"/>
  <c r="X223" i="1"/>
  <c r="AA223" i="1" s="1"/>
  <c r="X224" i="1"/>
  <c r="AA224" i="1" s="1"/>
  <c r="X225" i="1"/>
  <c r="AA225" i="1" s="1"/>
  <c r="X226" i="1"/>
  <c r="AA226" i="1" s="1"/>
  <c r="X227" i="1"/>
  <c r="AA227" i="1" s="1"/>
  <c r="X228" i="1"/>
  <c r="AA228" i="1" s="1"/>
  <c r="X229" i="1"/>
  <c r="AA229" i="1" s="1"/>
  <c r="X230" i="1"/>
  <c r="AA230" i="1" s="1"/>
  <c r="X231" i="1"/>
  <c r="AA231" i="1" s="1"/>
  <c r="X233" i="1"/>
  <c r="AA233" i="1" s="1"/>
  <c r="X234" i="1"/>
  <c r="AA234" i="1" s="1"/>
  <c r="X235" i="1"/>
  <c r="AA235" i="1" s="1"/>
  <c r="X236" i="1"/>
  <c r="AA236" i="1" s="1"/>
  <c r="X237" i="1"/>
  <c r="AA237" i="1" s="1"/>
  <c r="X238" i="1"/>
  <c r="AA238" i="1" s="1"/>
  <c r="X239" i="1"/>
  <c r="AA239" i="1" s="1"/>
  <c r="X240" i="1"/>
  <c r="AA240" i="1" s="1"/>
  <c r="X241" i="1"/>
  <c r="AA241" i="1" s="1"/>
  <c r="X242" i="1"/>
  <c r="AA242" i="1" s="1"/>
  <c r="X243" i="1"/>
  <c r="AA243" i="1" s="1"/>
  <c r="X244" i="1"/>
  <c r="AA244" i="1" s="1"/>
  <c r="X245" i="1"/>
  <c r="AA245" i="1" s="1"/>
  <c r="X246" i="1"/>
  <c r="AA246" i="1" s="1"/>
  <c r="X247" i="1"/>
  <c r="AA247" i="1" s="1"/>
  <c r="X248" i="1"/>
  <c r="AA248" i="1" s="1"/>
  <c r="X249" i="1"/>
  <c r="AA249" i="1" s="1"/>
  <c r="X250" i="1"/>
  <c r="AA250" i="1" s="1"/>
  <c r="X251" i="1"/>
  <c r="AA251" i="1" s="1"/>
  <c r="X252" i="1"/>
  <c r="AA252" i="1" s="1"/>
  <c r="X253" i="1"/>
  <c r="AA253" i="1" s="1"/>
  <c r="X254" i="1"/>
  <c r="AA254" i="1" s="1"/>
  <c r="X255" i="1"/>
  <c r="AA255" i="1" s="1"/>
  <c r="X256" i="1"/>
  <c r="AA256" i="1" s="1"/>
  <c r="X257" i="1"/>
  <c r="AA257" i="1" s="1"/>
  <c r="X258" i="1"/>
  <c r="AA258" i="1" s="1"/>
  <c r="X259" i="1"/>
  <c r="AA259" i="1" s="1"/>
  <c r="X260" i="1"/>
  <c r="AA260" i="1" s="1"/>
  <c r="X261" i="1"/>
  <c r="AA261" i="1" s="1"/>
  <c r="X262" i="1"/>
  <c r="AA262" i="1" s="1"/>
  <c r="X263" i="1"/>
  <c r="AA263" i="1" s="1"/>
  <c r="X264" i="1"/>
  <c r="AA264" i="1" s="1"/>
  <c r="X265" i="1"/>
  <c r="AA265" i="1" s="1"/>
  <c r="X266" i="1"/>
  <c r="AA266" i="1" s="1"/>
  <c r="X267" i="1"/>
  <c r="AA267" i="1" s="1"/>
  <c r="X268" i="1"/>
  <c r="AA268" i="1" s="1"/>
  <c r="X269" i="1"/>
  <c r="AA269" i="1" s="1"/>
  <c r="X270" i="1"/>
  <c r="AA270" i="1" s="1"/>
  <c r="X271" i="1"/>
  <c r="AA271" i="1" s="1"/>
  <c r="X272" i="1"/>
  <c r="AA272" i="1" s="1"/>
  <c r="X273" i="1"/>
  <c r="AA273" i="1" s="1"/>
  <c r="X274" i="1"/>
  <c r="AA274" i="1" s="1"/>
  <c r="X275" i="1"/>
  <c r="AA275" i="1" s="1"/>
  <c r="X276" i="1"/>
  <c r="AA276" i="1" s="1"/>
  <c r="X277" i="1"/>
  <c r="AA277" i="1" s="1"/>
  <c r="X278" i="1"/>
  <c r="AA278" i="1" s="1"/>
  <c r="X279" i="1"/>
  <c r="AA279" i="1" s="1"/>
  <c r="X280" i="1"/>
  <c r="AA280" i="1" s="1"/>
  <c r="X281" i="1"/>
  <c r="AA281" i="1" s="1"/>
  <c r="X282" i="1"/>
  <c r="AA282" i="1" s="1"/>
  <c r="X283" i="1"/>
  <c r="AA283" i="1" s="1"/>
  <c r="X284" i="1"/>
  <c r="AA284" i="1" s="1"/>
  <c r="X285" i="1"/>
  <c r="AA285" i="1" s="1"/>
  <c r="X286" i="1"/>
  <c r="AA286" i="1" s="1"/>
  <c r="X287" i="1"/>
  <c r="AA287" i="1" s="1"/>
  <c r="X288" i="1"/>
  <c r="AA288" i="1" s="1"/>
  <c r="X289" i="1"/>
  <c r="AA289" i="1" s="1"/>
  <c r="X290" i="1"/>
  <c r="AA290" i="1" s="1"/>
  <c r="X291" i="1"/>
  <c r="AA291" i="1" s="1"/>
  <c r="X292" i="1"/>
  <c r="AA292" i="1" s="1"/>
  <c r="X293" i="1"/>
  <c r="AA293" i="1" s="1"/>
  <c r="X294" i="1"/>
  <c r="AA294" i="1" s="1"/>
  <c r="X295" i="1"/>
  <c r="AA295" i="1" s="1"/>
  <c r="X296" i="1"/>
  <c r="AA296" i="1" s="1"/>
  <c r="X297" i="1"/>
  <c r="AA297" i="1" s="1"/>
  <c r="X298" i="1"/>
  <c r="AA298" i="1" s="1"/>
  <c r="X299" i="1"/>
  <c r="AA299" i="1" s="1"/>
  <c r="X300" i="1"/>
  <c r="AA300" i="1" s="1"/>
  <c r="X301" i="1"/>
  <c r="AA301" i="1" s="1"/>
  <c r="X302" i="1"/>
  <c r="AA302" i="1" s="1"/>
  <c r="X303" i="1"/>
  <c r="AA303" i="1" s="1"/>
  <c r="X304" i="1"/>
  <c r="AA304" i="1" s="1"/>
  <c r="X305" i="1"/>
  <c r="AA305" i="1" s="1"/>
  <c r="X306" i="1"/>
  <c r="AA306" i="1" s="1"/>
  <c r="X307" i="1"/>
  <c r="AA307" i="1" s="1"/>
  <c r="X308" i="1"/>
  <c r="AA308" i="1" s="1"/>
  <c r="X309" i="1"/>
  <c r="AA309" i="1" s="1"/>
  <c r="X310" i="1"/>
  <c r="AA310" i="1" s="1"/>
  <c r="X311" i="1"/>
  <c r="AA311" i="1" s="1"/>
  <c r="X312" i="1"/>
  <c r="AA312" i="1" s="1"/>
  <c r="X313" i="1"/>
  <c r="AA313" i="1" s="1"/>
  <c r="X314" i="1"/>
  <c r="AA314" i="1" s="1"/>
  <c r="X315" i="1"/>
  <c r="AA315" i="1" s="1"/>
  <c r="X316" i="1"/>
  <c r="AA316" i="1" s="1"/>
  <c r="X317" i="1"/>
  <c r="AA317" i="1" s="1"/>
  <c r="X318" i="1"/>
  <c r="AA318" i="1" s="1"/>
  <c r="X319" i="1"/>
  <c r="AA319" i="1" s="1"/>
  <c r="X320" i="1"/>
  <c r="AA320" i="1" s="1"/>
  <c r="X321" i="1"/>
  <c r="AA321" i="1" s="1"/>
  <c r="X322" i="1"/>
  <c r="AA322" i="1" s="1"/>
  <c r="X323" i="1"/>
  <c r="AA323" i="1" s="1"/>
  <c r="X324" i="1"/>
  <c r="AA324" i="1" s="1"/>
  <c r="X325" i="1"/>
  <c r="AA325" i="1" s="1"/>
  <c r="X326" i="1"/>
  <c r="AA326" i="1" s="1"/>
  <c r="X327" i="1"/>
  <c r="AA327" i="1" s="1"/>
  <c r="X328" i="1"/>
  <c r="AA328" i="1" s="1"/>
  <c r="X329" i="1"/>
  <c r="AA329" i="1" s="1"/>
  <c r="X330" i="1"/>
  <c r="AA330" i="1" s="1"/>
  <c r="X331" i="1"/>
  <c r="AA331" i="1" s="1"/>
  <c r="X332" i="1"/>
  <c r="AA332" i="1" s="1"/>
  <c r="X333" i="1"/>
  <c r="AA333" i="1" s="1"/>
  <c r="X334" i="1"/>
  <c r="AA334" i="1" s="1"/>
  <c r="X335" i="1"/>
  <c r="AA335" i="1" s="1"/>
  <c r="X336" i="1"/>
  <c r="AA336" i="1" s="1"/>
  <c r="X337" i="1"/>
  <c r="AA337" i="1" s="1"/>
  <c r="X338" i="1"/>
  <c r="AA338" i="1" s="1"/>
  <c r="X339" i="1"/>
  <c r="AA339" i="1" s="1"/>
  <c r="X340" i="1"/>
  <c r="AA340" i="1" s="1"/>
  <c r="X341" i="1"/>
  <c r="AA341" i="1" s="1"/>
  <c r="X342" i="1"/>
  <c r="AA342" i="1" s="1"/>
  <c r="X343" i="1"/>
  <c r="AA343" i="1" s="1"/>
  <c r="X344" i="1"/>
  <c r="AA344" i="1" s="1"/>
  <c r="X345" i="1"/>
  <c r="AA345" i="1" s="1"/>
  <c r="X346" i="1"/>
  <c r="AA346" i="1" s="1"/>
  <c r="X347" i="1"/>
  <c r="AA347" i="1" s="1"/>
  <c r="X348" i="1"/>
  <c r="AA348" i="1" s="1"/>
  <c r="X349" i="1"/>
  <c r="AA349" i="1" s="1"/>
  <c r="X350" i="1"/>
  <c r="AA350" i="1" s="1"/>
  <c r="X351" i="1"/>
  <c r="AA351" i="1" s="1"/>
  <c r="X352" i="1"/>
  <c r="AA352" i="1" s="1"/>
  <c r="X353" i="1"/>
  <c r="AA353" i="1" s="1"/>
  <c r="X354" i="1"/>
  <c r="AA354" i="1" s="1"/>
  <c r="X355" i="1"/>
  <c r="AA355" i="1" s="1"/>
  <c r="X356" i="1"/>
  <c r="AA356" i="1" s="1"/>
  <c r="X357" i="1"/>
  <c r="AA357" i="1" s="1"/>
  <c r="X358" i="1"/>
  <c r="AA358" i="1" s="1"/>
  <c r="X359" i="1"/>
  <c r="AA359" i="1" s="1"/>
  <c r="X360" i="1"/>
  <c r="AA360" i="1" s="1"/>
  <c r="X361" i="1"/>
  <c r="AA361" i="1" s="1"/>
  <c r="X362" i="1"/>
  <c r="AA362" i="1" s="1"/>
  <c r="X363" i="1"/>
  <c r="AA363" i="1" s="1"/>
  <c r="X364" i="1"/>
  <c r="AA364" i="1" s="1"/>
  <c r="X365" i="1"/>
  <c r="AA365" i="1" s="1"/>
  <c r="X366" i="1"/>
  <c r="AA366" i="1" s="1"/>
  <c r="X367" i="1"/>
  <c r="AA367" i="1" s="1"/>
  <c r="X368" i="1"/>
  <c r="AA368" i="1" s="1"/>
  <c r="X369" i="1"/>
  <c r="AA369" i="1" s="1"/>
  <c r="X370" i="1"/>
  <c r="AA370" i="1" s="1"/>
  <c r="X371" i="1"/>
  <c r="AA371" i="1" s="1"/>
  <c r="X372" i="1"/>
  <c r="AA372" i="1" s="1"/>
  <c r="X373" i="1"/>
  <c r="AA373" i="1" s="1"/>
  <c r="X374" i="1"/>
  <c r="AA374" i="1" s="1"/>
  <c r="X375" i="1"/>
  <c r="AA375" i="1" s="1"/>
  <c r="X376" i="1"/>
  <c r="AA376" i="1" s="1"/>
  <c r="X377" i="1"/>
  <c r="AA377" i="1" s="1"/>
  <c r="X378" i="1"/>
  <c r="AA378" i="1" s="1"/>
  <c r="X379" i="1"/>
  <c r="AA379" i="1" s="1"/>
  <c r="X380" i="1"/>
  <c r="AA380" i="1" s="1"/>
  <c r="X381" i="1"/>
  <c r="AA381" i="1" s="1"/>
  <c r="X382" i="1"/>
  <c r="AA382" i="1" s="1"/>
  <c r="X383" i="1"/>
  <c r="AA383" i="1" s="1"/>
  <c r="X384" i="1"/>
  <c r="AA384" i="1" s="1"/>
  <c r="X385" i="1"/>
  <c r="AA385" i="1" s="1"/>
  <c r="X386" i="1"/>
  <c r="AA386" i="1" s="1"/>
  <c r="X387" i="1"/>
  <c r="AA387" i="1" s="1"/>
  <c r="X388" i="1"/>
  <c r="AA388" i="1" s="1"/>
  <c r="X389" i="1"/>
  <c r="AA389" i="1" s="1"/>
  <c r="X390" i="1"/>
  <c r="AA390" i="1" s="1"/>
  <c r="X391" i="1"/>
  <c r="AA391" i="1" s="1"/>
  <c r="X392" i="1"/>
  <c r="AA392" i="1" s="1"/>
  <c r="X393" i="1"/>
  <c r="AA393" i="1" s="1"/>
  <c r="X394" i="1"/>
  <c r="AA394" i="1" s="1"/>
  <c r="X395" i="1"/>
  <c r="AA395" i="1" s="1"/>
  <c r="X396" i="1"/>
  <c r="AA396" i="1" s="1"/>
  <c r="X397" i="1"/>
  <c r="AA397" i="1" s="1"/>
  <c r="X398" i="1"/>
  <c r="AA398" i="1" s="1"/>
  <c r="X399" i="1"/>
  <c r="AA399" i="1" s="1"/>
  <c r="X400" i="1"/>
  <c r="AA400" i="1" s="1"/>
  <c r="X401" i="1"/>
  <c r="AA401" i="1" s="1"/>
  <c r="X402" i="1"/>
  <c r="AA402" i="1" s="1"/>
  <c r="X403" i="1"/>
  <c r="AA403" i="1" s="1"/>
  <c r="X404" i="1"/>
  <c r="AA404" i="1" s="1"/>
  <c r="X405" i="1"/>
  <c r="AA405" i="1" s="1"/>
  <c r="X406" i="1"/>
  <c r="AA406" i="1" s="1"/>
  <c r="X407" i="1"/>
  <c r="AA407" i="1" s="1"/>
  <c r="X408" i="1"/>
  <c r="AA408" i="1" s="1"/>
  <c r="X409" i="1"/>
  <c r="AA409" i="1" s="1"/>
  <c r="X410" i="1"/>
  <c r="AA410" i="1" s="1"/>
  <c r="X411" i="1"/>
  <c r="AA411" i="1" s="1"/>
  <c r="X412" i="1"/>
  <c r="AA412" i="1" s="1"/>
  <c r="X413" i="1"/>
  <c r="AA413" i="1" s="1"/>
  <c r="X414" i="1"/>
  <c r="AA414" i="1" s="1"/>
  <c r="X415" i="1"/>
  <c r="AA415" i="1" s="1"/>
  <c r="X416" i="1"/>
  <c r="AA416" i="1" s="1"/>
  <c r="X417" i="1"/>
  <c r="AA417" i="1" s="1"/>
  <c r="X418" i="1"/>
  <c r="AA418" i="1" s="1"/>
  <c r="X419" i="1"/>
  <c r="AA419" i="1" s="1"/>
  <c r="X420" i="1"/>
  <c r="AA420" i="1" s="1"/>
  <c r="X421" i="1"/>
  <c r="AA421" i="1" s="1"/>
  <c r="X422" i="1"/>
  <c r="AA422" i="1" s="1"/>
  <c r="X423" i="1"/>
  <c r="AA423" i="1" s="1"/>
  <c r="X424" i="1"/>
  <c r="AA424" i="1" s="1"/>
  <c r="X425" i="1"/>
  <c r="AA425" i="1" s="1"/>
  <c r="X426" i="1"/>
  <c r="AA426" i="1" s="1"/>
  <c r="X427" i="1"/>
  <c r="AA427" i="1" s="1"/>
  <c r="X428" i="1"/>
  <c r="AA428" i="1" s="1"/>
  <c r="X429" i="1"/>
  <c r="AA429" i="1" s="1"/>
  <c r="X430" i="1"/>
  <c r="AA430" i="1" s="1"/>
  <c r="X431" i="1"/>
  <c r="AA431" i="1" s="1"/>
  <c r="X432" i="1"/>
  <c r="AA432" i="1" s="1"/>
  <c r="X433" i="1"/>
  <c r="AA433" i="1" s="1"/>
  <c r="X434" i="1"/>
  <c r="AA434" i="1" s="1"/>
  <c r="X435" i="1"/>
  <c r="AA435" i="1" s="1"/>
  <c r="X436" i="1"/>
  <c r="AA436" i="1" s="1"/>
  <c r="X437" i="1"/>
  <c r="AA437" i="1" s="1"/>
  <c r="X438" i="1"/>
  <c r="AA438" i="1" s="1"/>
  <c r="X439" i="1"/>
  <c r="AA439" i="1" s="1"/>
  <c r="X440" i="1"/>
  <c r="AA440" i="1" s="1"/>
  <c r="X441" i="1"/>
  <c r="AA441" i="1" s="1"/>
  <c r="X442" i="1"/>
  <c r="AA442" i="1" s="1"/>
  <c r="X443" i="1"/>
  <c r="AA443" i="1" s="1"/>
  <c r="X444" i="1"/>
  <c r="AA444" i="1" s="1"/>
  <c r="X445" i="1"/>
  <c r="AA445" i="1" s="1"/>
  <c r="X446" i="1"/>
  <c r="AA446" i="1" s="1"/>
  <c r="X447" i="1"/>
  <c r="AA447" i="1" s="1"/>
  <c r="X448" i="1"/>
  <c r="AA448" i="1" s="1"/>
  <c r="X449" i="1"/>
  <c r="AA449" i="1" s="1"/>
  <c r="X450" i="1"/>
  <c r="AA450" i="1" s="1"/>
  <c r="X451" i="1"/>
  <c r="AA451" i="1" s="1"/>
  <c r="X452" i="1"/>
  <c r="AA452" i="1" s="1"/>
  <c r="X453" i="1"/>
  <c r="AA453" i="1" s="1"/>
  <c r="X454" i="1"/>
  <c r="AA454" i="1" s="1"/>
  <c r="X455" i="1"/>
  <c r="AA455" i="1" s="1"/>
  <c r="X456" i="1"/>
  <c r="AA456" i="1" s="1"/>
  <c r="X457" i="1"/>
  <c r="AA457" i="1" s="1"/>
  <c r="X458" i="1"/>
  <c r="AA458" i="1" s="1"/>
  <c r="X459" i="1"/>
  <c r="AA459" i="1" s="1"/>
  <c r="X460" i="1"/>
  <c r="AA460" i="1" s="1"/>
  <c r="X461" i="1"/>
  <c r="AA461" i="1" s="1"/>
  <c r="X462" i="1"/>
  <c r="AA462" i="1" s="1"/>
  <c r="X463" i="1"/>
  <c r="AA463" i="1" s="1"/>
  <c r="X464" i="1"/>
  <c r="AA464" i="1" s="1"/>
  <c r="X465" i="1"/>
  <c r="AA465" i="1" s="1"/>
  <c r="X466" i="1"/>
  <c r="AA466" i="1" s="1"/>
  <c r="X467" i="1"/>
  <c r="AA467" i="1" s="1"/>
  <c r="X468" i="1"/>
  <c r="AA468" i="1" s="1"/>
  <c r="X469" i="1"/>
  <c r="AA469" i="1" s="1"/>
  <c r="X470" i="1"/>
  <c r="AA470" i="1" s="1"/>
  <c r="X472" i="1"/>
  <c r="AA472" i="1" s="1"/>
  <c r="X473" i="1"/>
  <c r="AA473" i="1" s="1"/>
  <c r="X474" i="1"/>
  <c r="AA474" i="1" s="1"/>
  <c r="X475" i="1"/>
  <c r="AA475" i="1" s="1"/>
  <c r="X476" i="1"/>
  <c r="AA476" i="1" s="1"/>
  <c r="X477" i="1"/>
  <c r="AA477" i="1" s="1"/>
  <c r="X478" i="1"/>
  <c r="AA478" i="1" s="1"/>
  <c r="X479" i="1"/>
  <c r="AA479" i="1" s="1"/>
  <c r="X480" i="1"/>
  <c r="AA480" i="1" s="1"/>
  <c r="X481" i="1"/>
  <c r="AA481" i="1" s="1"/>
  <c r="X482" i="1"/>
  <c r="AA482" i="1" s="1"/>
  <c r="X483" i="1"/>
  <c r="AA483" i="1" s="1"/>
  <c r="X484" i="1"/>
  <c r="AA484" i="1" s="1"/>
  <c r="X485" i="1"/>
  <c r="AA485" i="1" s="1"/>
  <c r="X486" i="1"/>
  <c r="AA486" i="1" s="1"/>
  <c r="X487" i="1"/>
  <c r="AA487" i="1" s="1"/>
  <c r="X488" i="1"/>
  <c r="AA488" i="1" s="1"/>
  <c r="X489" i="1"/>
  <c r="AA489" i="1" s="1"/>
  <c r="X490" i="1"/>
  <c r="AA490" i="1" s="1"/>
  <c r="X491" i="1"/>
  <c r="AA491" i="1" s="1"/>
  <c r="X492" i="1"/>
  <c r="AA492" i="1" s="1"/>
  <c r="X493" i="1"/>
  <c r="AA493" i="1" s="1"/>
  <c r="X494" i="1"/>
  <c r="AA494" i="1" s="1"/>
  <c r="X495" i="1"/>
  <c r="AA495" i="1" s="1"/>
  <c r="X496" i="1"/>
  <c r="AA496" i="1" s="1"/>
  <c r="X497" i="1"/>
  <c r="AA497" i="1" s="1"/>
  <c r="X498" i="1"/>
  <c r="AA498" i="1" s="1"/>
  <c r="X499" i="1"/>
  <c r="AA499" i="1" s="1"/>
  <c r="X500" i="1"/>
  <c r="AA500" i="1" s="1"/>
  <c r="X501" i="1"/>
  <c r="AA501" i="1" s="1"/>
  <c r="X502" i="1"/>
  <c r="AA502" i="1" s="1"/>
  <c r="X503" i="1"/>
  <c r="AA503" i="1" s="1"/>
  <c r="X505" i="1"/>
  <c r="AA505" i="1" s="1"/>
  <c r="X506" i="1"/>
  <c r="AA506" i="1" s="1"/>
  <c r="X507" i="1"/>
  <c r="AA507" i="1" s="1"/>
  <c r="X508" i="1"/>
  <c r="AA508" i="1" s="1"/>
  <c r="X509" i="1"/>
  <c r="AA509" i="1" s="1"/>
  <c r="X510" i="1"/>
  <c r="AA510" i="1" s="1"/>
  <c r="X511" i="1"/>
  <c r="AA511" i="1" s="1"/>
  <c r="X512" i="1"/>
  <c r="AA512" i="1" s="1"/>
  <c r="X513" i="1"/>
  <c r="AA513" i="1" s="1"/>
  <c r="X514" i="1"/>
  <c r="AA514" i="1" s="1"/>
  <c r="X515" i="1"/>
  <c r="AA515" i="1" s="1"/>
  <c r="X516" i="1"/>
  <c r="AA516" i="1" s="1"/>
  <c r="X517" i="1"/>
  <c r="AA517" i="1" s="1"/>
  <c r="X518" i="1"/>
  <c r="AA518" i="1" s="1"/>
  <c r="X519" i="1"/>
  <c r="AA519" i="1" s="1"/>
  <c r="X520" i="1"/>
  <c r="AA520" i="1" s="1"/>
  <c r="X521" i="1"/>
  <c r="AA521" i="1" s="1"/>
  <c r="X522" i="1"/>
  <c r="AA522" i="1" s="1"/>
  <c r="X523" i="1"/>
  <c r="AA523" i="1" s="1"/>
  <c r="X524" i="1"/>
  <c r="AA524" i="1" s="1"/>
  <c r="X525" i="1"/>
  <c r="AA525" i="1" s="1"/>
  <c r="X526" i="1"/>
  <c r="AA526" i="1" s="1"/>
  <c r="X527" i="1"/>
  <c r="AA527" i="1" s="1"/>
  <c r="X528" i="1"/>
  <c r="AA528" i="1" s="1"/>
  <c r="X529" i="1"/>
  <c r="AA529" i="1" s="1"/>
  <c r="X530" i="1"/>
  <c r="AA530" i="1" s="1"/>
  <c r="X531" i="1"/>
  <c r="AA531" i="1" s="1"/>
  <c r="X532" i="1"/>
  <c r="AA532" i="1" s="1"/>
  <c r="X533" i="1"/>
  <c r="AA533" i="1" s="1"/>
  <c r="X534" i="1"/>
  <c r="AA534" i="1" s="1"/>
  <c r="X535" i="1"/>
  <c r="AA535" i="1" s="1"/>
  <c r="X536" i="1"/>
  <c r="AA536" i="1" s="1"/>
  <c r="X537" i="1"/>
  <c r="AA537" i="1" s="1"/>
  <c r="X538" i="1"/>
  <c r="AA538" i="1" s="1"/>
  <c r="X539" i="1"/>
  <c r="AA539" i="1" s="1"/>
  <c r="X540" i="1"/>
  <c r="AA540" i="1" s="1"/>
  <c r="X541" i="1"/>
  <c r="AA541" i="1" s="1"/>
  <c r="X542" i="1"/>
  <c r="AA542" i="1" s="1"/>
  <c r="X543" i="1"/>
  <c r="AA543" i="1" s="1"/>
  <c r="X544" i="1"/>
  <c r="AA544" i="1" s="1"/>
  <c r="X545" i="1"/>
  <c r="AA545" i="1" s="1"/>
  <c r="X546" i="1"/>
  <c r="AA546" i="1" s="1"/>
  <c r="X547" i="1"/>
  <c r="AA547" i="1" s="1"/>
  <c r="X548" i="1"/>
  <c r="AA548" i="1" s="1"/>
  <c r="X549" i="1"/>
  <c r="AA549" i="1" s="1"/>
  <c r="X550" i="1"/>
  <c r="AA550" i="1" s="1"/>
  <c r="X551" i="1"/>
  <c r="AA551" i="1" s="1"/>
  <c r="X552" i="1"/>
  <c r="AA552" i="1" s="1"/>
  <c r="X553" i="1"/>
  <c r="AA553" i="1" s="1"/>
  <c r="X554" i="1"/>
  <c r="AA554" i="1" s="1"/>
  <c r="X555" i="1"/>
  <c r="AA555" i="1" s="1"/>
  <c r="X556" i="1"/>
  <c r="AA556" i="1" s="1"/>
  <c r="X557" i="1"/>
  <c r="AA557" i="1" s="1"/>
  <c r="X558" i="1"/>
  <c r="AA558" i="1" s="1"/>
  <c r="X559" i="1"/>
  <c r="AA559" i="1" s="1"/>
  <c r="X560" i="1"/>
  <c r="AA560" i="1" s="1"/>
  <c r="X561" i="1"/>
  <c r="AA561" i="1" s="1"/>
  <c r="X562" i="1"/>
  <c r="AA562" i="1" s="1"/>
  <c r="X563" i="1"/>
  <c r="AA563" i="1" s="1"/>
  <c r="X564" i="1"/>
  <c r="AA564" i="1" s="1"/>
  <c r="X565" i="1"/>
  <c r="AA565" i="1" s="1"/>
  <c r="X566" i="1"/>
  <c r="AA566" i="1" s="1"/>
  <c r="X567" i="1"/>
  <c r="AA567" i="1" s="1"/>
  <c r="X568" i="1"/>
  <c r="AA568" i="1" s="1"/>
  <c r="X569" i="1"/>
  <c r="AA569" i="1" s="1"/>
  <c r="X570" i="1"/>
  <c r="AA570" i="1" s="1"/>
  <c r="X571" i="1"/>
  <c r="AA571" i="1" s="1"/>
  <c r="X572" i="1"/>
  <c r="AA572" i="1" s="1"/>
  <c r="X573" i="1"/>
  <c r="AA573" i="1" s="1"/>
  <c r="X574" i="1"/>
  <c r="AA574" i="1" s="1"/>
  <c r="X575" i="1"/>
  <c r="AA575" i="1" s="1"/>
  <c r="X576" i="1"/>
  <c r="AA576" i="1" s="1"/>
  <c r="X577" i="1"/>
  <c r="AA577" i="1" s="1"/>
  <c r="X578" i="1"/>
  <c r="AA578" i="1" s="1"/>
  <c r="X579" i="1"/>
  <c r="AA579" i="1" s="1"/>
  <c r="X580" i="1"/>
  <c r="AA580" i="1" s="1"/>
  <c r="X581" i="1"/>
  <c r="AA581" i="1" s="1"/>
  <c r="X582" i="1"/>
  <c r="AA582" i="1" s="1"/>
  <c r="X583" i="1"/>
  <c r="AA583" i="1" s="1"/>
  <c r="X584" i="1"/>
  <c r="AA584" i="1" s="1"/>
  <c r="X585" i="1"/>
  <c r="AA585" i="1" s="1"/>
  <c r="X586" i="1"/>
  <c r="AA586" i="1" s="1"/>
  <c r="X587" i="1"/>
  <c r="AA587" i="1" s="1"/>
  <c r="X588" i="1"/>
  <c r="AA588" i="1" s="1"/>
  <c r="X589" i="1"/>
  <c r="AA589" i="1" s="1"/>
  <c r="X590" i="1"/>
  <c r="AA590" i="1" s="1"/>
  <c r="X591" i="1"/>
  <c r="AA591" i="1" s="1"/>
  <c r="X592" i="1"/>
  <c r="AA592" i="1" s="1"/>
  <c r="X593" i="1"/>
  <c r="AA593" i="1" s="1"/>
  <c r="X594" i="1"/>
  <c r="AA594" i="1" s="1"/>
  <c r="X595" i="1"/>
  <c r="AA595" i="1" s="1"/>
  <c r="X596" i="1"/>
  <c r="AA596" i="1" s="1"/>
  <c r="X597" i="1"/>
  <c r="AA597" i="1" s="1"/>
  <c r="X598" i="1"/>
  <c r="AA598" i="1" s="1"/>
  <c r="X599" i="1"/>
  <c r="AA599" i="1" s="1"/>
  <c r="X600" i="1"/>
  <c r="AA600" i="1" s="1"/>
  <c r="X601" i="1"/>
  <c r="AA601" i="1" s="1"/>
  <c r="X602" i="1"/>
  <c r="AA602" i="1" s="1"/>
  <c r="X603" i="1"/>
  <c r="AA603" i="1" s="1"/>
  <c r="X604" i="1"/>
  <c r="AA604" i="1" s="1"/>
  <c r="X605" i="1"/>
  <c r="AA605" i="1" s="1"/>
  <c r="X606" i="1"/>
  <c r="AA606" i="1" s="1"/>
  <c r="X607" i="1"/>
  <c r="AA607" i="1" s="1"/>
  <c r="X608" i="1"/>
  <c r="AA608" i="1" s="1"/>
  <c r="X610" i="1"/>
  <c r="AA610" i="1" s="1"/>
  <c r="X611" i="1"/>
  <c r="AA611" i="1" s="1"/>
  <c r="X612" i="1"/>
  <c r="AA612" i="1" s="1"/>
  <c r="X613" i="1"/>
  <c r="AA613" i="1" s="1"/>
  <c r="X614" i="1"/>
  <c r="AA614" i="1" s="1"/>
  <c r="X615" i="1"/>
  <c r="AA615" i="1" s="1"/>
  <c r="X616" i="1"/>
  <c r="AA616" i="1" s="1"/>
  <c r="X617" i="1"/>
  <c r="AA617" i="1" s="1"/>
  <c r="X618" i="1"/>
  <c r="AA618" i="1" s="1"/>
  <c r="X619" i="1"/>
  <c r="AA619" i="1" s="1"/>
  <c r="X620" i="1"/>
  <c r="AA620" i="1" s="1"/>
  <c r="X621" i="1"/>
  <c r="AA621" i="1" s="1"/>
  <c r="X622" i="1"/>
  <c r="AA622" i="1" s="1"/>
  <c r="X623" i="1"/>
  <c r="AA623" i="1" s="1"/>
  <c r="X624" i="1"/>
  <c r="AA624" i="1" s="1"/>
  <c r="X625" i="1"/>
  <c r="AA625" i="1" s="1"/>
  <c r="X626" i="1"/>
  <c r="AA626" i="1" s="1"/>
  <c r="X627" i="1"/>
  <c r="AA627" i="1" s="1"/>
  <c r="X628" i="1"/>
  <c r="AA628" i="1" s="1"/>
  <c r="X629" i="1"/>
  <c r="AA629" i="1" s="1"/>
  <c r="X630" i="1"/>
  <c r="AA630" i="1" s="1"/>
  <c r="X631" i="1"/>
  <c r="AA631" i="1" s="1"/>
  <c r="X632" i="1"/>
  <c r="AA632" i="1" s="1"/>
  <c r="X633" i="1"/>
  <c r="AA633" i="1" s="1"/>
  <c r="X634" i="1"/>
  <c r="AA634" i="1" s="1"/>
  <c r="X635" i="1"/>
  <c r="AA635" i="1" s="1"/>
  <c r="X636" i="1"/>
  <c r="AA636" i="1" s="1"/>
  <c r="X637" i="1"/>
  <c r="AA637" i="1" s="1"/>
  <c r="X638" i="1"/>
  <c r="AA638" i="1" s="1"/>
  <c r="X639" i="1"/>
  <c r="AA639" i="1" s="1"/>
  <c r="X640" i="1"/>
  <c r="AA640" i="1" s="1"/>
  <c r="X641" i="1"/>
  <c r="AA641" i="1" s="1"/>
  <c r="X642" i="1"/>
  <c r="AA642" i="1" s="1"/>
  <c r="X643" i="1"/>
  <c r="AA643" i="1" s="1"/>
  <c r="X644" i="1"/>
  <c r="AA644" i="1" s="1"/>
  <c r="X645" i="1"/>
  <c r="AA645" i="1" s="1"/>
  <c r="X646" i="1"/>
  <c r="AA646" i="1" s="1"/>
  <c r="X647" i="1"/>
  <c r="AA647" i="1" s="1"/>
  <c r="X648" i="1"/>
  <c r="AA648" i="1" s="1"/>
  <c r="X649" i="1"/>
  <c r="AA649" i="1" s="1"/>
  <c r="X650" i="1"/>
  <c r="AA650" i="1" s="1"/>
  <c r="X651" i="1"/>
  <c r="AA651" i="1" s="1"/>
  <c r="X652" i="1"/>
  <c r="AA652" i="1" s="1"/>
  <c r="X653" i="1"/>
  <c r="AA653" i="1" s="1"/>
  <c r="X654" i="1"/>
  <c r="AA654" i="1" s="1"/>
  <c r="X655" i="1"/>
  <c r="AA655" i="1" s="1"/>
  <c r="X656" i="1"/>
  <c r="AA656" i="1" s="1"/>
  <c r="X657" i="1"/>
  <c r="AA657" i="1" s="1"/>
  <c r="X658" i="1"/>
  <c r="AA658" i="1" s="1"/>
  <c r="X659" i="1"/>
  <c r="AA659" i="1" s="1"/>
  <c r="X660" i="1"/>
  <c r="AA660" i="1" s="1"/>
  <c r="X661" i="1"/>
  <c r="AA661" i="1" s="1"/>
  <c r="X662" i="1"/>
  <c r="AA662" i="1" s="1"/>
  <c r="X663" i="1"/>
  <c r="AA663" i="1" s="1"/>
  <c r="X664" i="1"/>
  <c r="AA664" i="1" s="1"/>
  <c r="X665" i="1"/>
  <c r="AA665" i="1" s="1"/>
  <c r="X666" i="1"/>
  <c r="AA666" i="1" s="1"/>
  <c r="X667" i="1"/>
  <c r="AA667" i="1" s="1"/>
  <c r="X668" i="1"/>
  <c r="AA668" i="1" s="1"/>
  <c r="X669" i="1"/>
  <c r="AA669" i="1" s="1"/>
  <c r="X670" i="1"/>
  <c r="AA670" i="1" s="1"/>
  <c r="X671" i="1"/>
  <c r="AA671" i="1" s="1"/>
  <c r="X672" i="1"/>
  <c r="AA672" i="1" s="1"/>
  <c r="X673" i="1"/>
  <c r="AA673" i="1" s="1"/>
  <c r="X674" i="1"/>
  <c r="AA674" i="1" s="1"/>
  <c r="X675" i="1"/>
  <c r="AA675" i="1" s="1"/>
  <c r="X676" i="1"/>
  <c r="AA676" i="1" s="1"/>
  <c r="X677" i="1"/>
  <c r="AA677" i="1" s="1"/>
  <c r="X678" i="1"/>
  <c r="AA678" i="1" s="1"/>
  <c r="X679" i="1"/>
  <c r="AA679" i="1" s="1"/>
  <c r="X680" i="1"/>
  <c r="AA680" i="1" s="1"/>
  <c r="X681" i="1"/>
  <c r="AA681" i="1" s="1"/>
  <c r="X682" i="1"/>
  <c r="AA682" i="1" s="1"/>
  <c r="X683" i="1"/>
  <c r="AA683" i="1" s="1"/>
  <c r="X684" i="1"/>
  <c r="AA684" i="1" s="1"/>
  <c r="X685" i="1"/>
  <c r="AA685" i="1" s="1"/>
  <c r="X686" i="1"/>
  <c r="AA686" i="1" s="1"/>
  <c r="X687" i="1"/>
  <c r="AA687" i="1" s="1"/>
  <c r="X688" i="1"/>
  <c r="AA688" i="1" s="1"/>
  <c r="X689" i="1"/>
  <c r="AA689" i="1" s="1"/>
  <c r="X690" i="1"/>
  <c r="AA690" i="1" s="1"/>
  <c r="X691" i="1"/>
  <c r="AA691" i="1" s="1"/>
  <c r="X692" i="1"/>
  <c r="AA692" i="1" s="1"/>
  <c r="X693" i="1"/>
  <c r="AA693" i="1" s="1"/>
  <c r="X694" i="1"/>
  <c r="AA694" i="1" s="1"/>
  <c r="X695" i="1"/>
  <c r="AA695" i="1" s="1"/>
  <c r="X696" i="1"/>
  <c r="AA696" i="1" s="1"/>
  <c r="X697" i="1"/>
  <c r="AA697" i="1" s="1"/>
  <c r="X698" i="1"/>
  <c r="AA698" i="1" s="1"/>
  <c r="X699" i="1"/>
  <c r="AA699" i="1" s="1"/>
  <c r="X700" i="1"/>
  <c r="AA700" i="1" s="1"/>
  <c r="X701" i="1"/>
  <c r="AA701" i="1" s="1"/>
  <c r="X702" i="1"/>
  <c r="AA702" i="1" s="1"/>
  <c r="X703" i="1"/>
  <c r="AA703" i="1" s="1"/>
  <c r="X704" i="1"/>
  <c r="AA704" i="1" s="1"/>
  <c r="X705" i="1"/>
  <c r="AA705" i="1" s="1"/>
  <c r="X706" i="1"/>
  <c r="AA706" i="1" s="1"/>
  <c r="X707" i="1"/>
  <c r="AA707" i="1" s="1"/>
  <c r="X708" i="1"/>
  <c r="AA708" i="1" s="1"/>
  <c r="X709" i="1"/>
  <c r="AA709" i="1" s="1"/>
  <c r="X710" i="1"/>
  <c r="AA710" i="1" s="1"/>
  <c r="X711" i="1"/>
  <c r="AA711" i="1" s="1"/>
  <c r="X712" i="1"/>
  <c r="AA712" i="1" s="1"/>
  <c r="X713" i="1"/>
  <c r="AA713" i="1" s="1"/>
  <c r="X714" i="1"/>
  <c r="AA714" i="1" s="1"/>
  <c r="X715" i="1"/>
  <c r="AA715" i="1" s="1"/>
  <c r="X716" i="1"/>
  <c r="AA716" i="1" s="1"/>
  <c r="X717" i="1"/>
  <c r="AA717" i="1" s="1"/>
  <c r="X718" i="1"/>
  <c r="AA718" i="1" s="1"/>
  <c r="X719" i="1"/>
  <c r="AA719" i="1" s="1"/>
  <c r="X720" i="1"/>
  <c r="AA720" i="1" s="1"/>
  <c r="X721" i="1"/>
  <c r="AA721" i="1" s="1"/>
  <c r="X722" i="1"/>
  <c r="AA722" i="1" s="1"/>
  <c r="X723" i="1"/>
  <c r="AA723" i="1" s="1"/>
  <c r="X724" i="1"/>
  <c r="AA724" i="1" s="1"/>
  <c r="X725" i="1"/>
  <c r="AA725" i="1" s="1"/>
  <c r="X726" i="1"/>
  <c r="AA726" i="1" s="1"/>
  <c r="X727" i="1"/>
  <c r="AA727" i="1" s="1"/>
  <c r="X728" i="1"/>
  <c r="AA728" i="1" s="1"/>
  <c r="X729" i="1"/>
  <c r="AA729" i="1" s="1"/>
  <c r="X730" i="1"/>
  <c r="AA730" i="1" s="1"/>
  <c r="X731" i="1"/>
  <c r="AA731" i="1" s="1"/>
  <c r="X732" i="1"/>
  <c r="AA732" i="1" s="1"/>
  <c r="X733" i="1"/>
  <c r="AA733" i="1" s="1"/>
  <c r="X734" i="1"/>
  <c r="AA734" i="1" s="1"/>
  <c r="X735" i="1"/>
  <c r="AA735" i="1" s="1"/>
  <c r="X736" i="1"/>
  <c r="AA736" i="1" s="1"/>
  <c r="X737" i="1"/>
  <c r="AA737" i="1" s="1"/>
  <c r="X738" i="1"/>
  <c r="AA738" i="1" s="1"/>
  <c r="X739" i="1"/>
  <c r="AA739" i="1" s="1"/>
  <c r="X740" i="1"/>
  <c r="AA740" i="1" s="1"/>
  <c r="X741" i="1"/>
  <c r="AA741" i="1" s="1"/>
  <c r="X742" i="1"/>
  <c r="AA742" i="1" s="1"/>
  <c r="X743" i="1"/>
  <c r="AA743" i="1" s="1"/>
  <c r="X744" i="1"/>
  <c r="AA744" i="1" s="1"/>
  <c r="X745" i="1"/>
  <c r="AA745" i="1" s="1"/>
  <c r="X746" i="1"/>
  <c r="AA746" i="1" s="1"/>
  <c r="X747" i="1"/>
  <c r="AA747" i="1" s="1"/>
  <c r="X748" i="1"/>
  <c r="AA748" i="1" s="1"/>
  <c r="X749" i="1"/>
  <c r="AA749" i="1" s="1"/>
  <c r="X750" i="1"/>
  <c r="AA750" i="1" s="1"/>
  <c r="X751" i="1"/>
  <c r="AA751" i="1" s="1"/>
  <c r="X752" i="1"/>
  <c r="AA752" i="1" s="1"/>
  <c r="X753" i="1"/>
  <c r="AA753" i="1" s="1"/>
  <c r="X754" i="1"/>
  <c r="AA754" i="1" s="1"/>
  <c r="X755" i="1"/>
  <c r="AA755" i="1" s="1"/>
  <c r="X756" i="1"/>
  <c r="AA756" i="1" s="1"/>
  <c r="X757" i="1"/>
  <c r="AA757" i="1" s="1"/>
  <c r="X758" i="1"/>
  <c r="AA758" i="1" s="1"/>
  <c r="X759" i="1"/>
  <c r="AA759" i="1" s="1"/>
  <c r="X760" i="1"/>
  <c r="AA760" i="1" s="1"/>
  <c r="X761" i="1"/>
  <c r="AA761" i="1" s="1"/>
  <c r="X762" i="1"/>
  <c r="AA762" i="1" s="1"/>
  <c r="X763" i="1"/>
  <c r="AA763" i="1" s="1"/>
  <c r="X764" i="1"/>
  <c r="AA764" i="1" s="1"/>
  <c r="X765" i="1"/>
  <c r="AA765" i="1" s="1"/>
  <c r="X766" i="1"/>
  <c r="AA766" i="1" s="1"/>
  <c r="X767" i="1"/>
  <c r="AA767" i="1" s="1"/>
  <c r="X768" i="1"/>
  <c r="AA768" i="1" s="1"/>
  <c r="X769" i="1"/>
  <c r="AA769" i="1" s="1"/>
  <c r="X770" i="1"/>
  <c r="AA770" i="1" s="1"/>
  <c r="X771" i="1"/>
  <c r="AA771" i="1" s="1"/>
  <c r="X772" i="1"/>
  <c r="AA772" i="1" s="1"/>
  <c r="X773" i="1"/>
  <c r="AA773" i="1" s="1"/>
  <c r="X774" i="1"/>
  <c r="AA774" i="1" s="1"/>
  <c r="X775" i="1"/>
  <c r="AA775" i="1" s="1"/>
  <c r="X776" i="1"/>
  <c r="AA776" i="1" s="1"/>
  <c r="X777" i="1"/>
  <c r="AA777" i="1" s="1"/>
  <c r="X778" i="1"/>
  <c r="AA778" i="1" s="1"/>
  <c r="X779" i="1"/>
  <c r="AA779" i="1" s="1"/>
  <c r="X780" i="1"/>
  <c r="AA780" i="1" s="1"/>
  <c r="X781" i="1"/>
  <c r="AA781" i="1" s="1"/>
  <c r="X782" i="1"/>
  <c r="AA782" i="1" s="1"/>
  <c r="X783" i="1"/>
  <c r="AA783" i="1" s="1"/>
  <c r="X784" i="1"/>
  <c r="AA784" i="1" s="1"/>
  <c r="X785" i="1"/>
  <c r="AA785" i="1" s="1"/>
  <c r="X786" i="1"/>
  <c r="AA786" i="1" s="1"/>
  <c r="X787" i="1"/>
  <c r="AA787" i="1" s="1"/>
  <c r="X788" i="1"/>
  <c r="AA788" i="1" s="1"/>
  <c r="X789" i="1"/>
  <c r="AA789" i="1" s="1"/>
  <c r="X790" i="1"/>
  <c r="AA790" i="1" s="1"/>
  <c r="X791" i="1"/>
  <c r="AA791" i="1" s="1"/>
  <c r="X792" i="1"/>
  <c r="AA792" i="1" s="1"/>
  <c r="X793" i="1"/>
  <c r="AA793" i="1" s="1"/>
  <c r="X794" i="1"/>
  <c r="AA794" i="1" s="1"/>
  <c r="X795" i="1"/>
  <c r="AA795" i="1" s="1"/>
  <c r="X796" i="1"/>
  <c r="AA796" i="1" s="1"/>
  <c r="X797" i="1"/>
  <c r="AA797" i="1" s="1"/>
  <c r="X798" i="1"/>
  <c r="AA798" i="1" s="1"/>
  <c r="X799" i="1"/>
  <c r="AA799" i="1" s="1"/>
  <c r="X800" i="1"/>
  <c r="AA800" i="1" s="1"/>
  <c r="X801" i="1"/>
  <c r="AA801" i="1" s="1"/>
  <c r="X802" i="1"/>
  <c r="AA802" i="1" s="1"/>
  <c r="X803" i="1"/>
  <c r="AA803" i="1" s="1"/>
  <c r="X804" i="1"/>
  <c r="AA804" i="1" s="1"/>
  <c r="X805" i="1"/>
  <c r="AA805" i="1" s="1"/>
  <c r="X806" i="1"/>
  <c r="AA806" i="1" s="1"/>
  <c r="X807" i="1"/>
  <c r="AA807" i="1" s="1"/>
  <c r="X808" i="1"/>
  <c r="AA808" i="1" s="1"/>
  <c r="X809" i="1"/>
  <c r="AA809" i="1" s="1"/>
  <c r="X810" i="1"/>
  <c r="AA810" i="1" s="1"/>
  <c r="X811" i="1"/>
  <c r="AA811" i="1" s="1"/>
  <c r="X812" i="1"/>
  <c r="AA812" i="1" s="1"/>
  <c r="X813" i="1"/>
  <c r="AA813" i="1" s="1"/>
  <c r="X814" i="1"/>
  <c r="AA814" i="1" s="1"/>
  <c r="X815" i="1"/>
  <c r="AA815" i="1" s="1"/>
  <c r="X816" i="1"/>
  <c r="AA816" i="1" s="1"/>
  <c r="X817" i="1"/>
  <c r="AA817" i="1" s="1"/>
  <c r="X818" i="1"/>
  <c r="AA818" i="1" s="1"/>
  <c r="X819" i="1"/>
  <c r="AA819" i="1" s="1"/>
  <c r="X820" i="1"/>
  <c r="AA820" i="1" s="1"/>
  <c r="X821" i="1"/>
  <c r="AA821" i="1" s="1"/>
  <c r="X822" i="1"/>
  <c r="AA822" i="1" s="1"/>
  <c r="X823" i="1"/>
  <c r="AA823" i="1" s="1"/>
  <c r="X824" i="1"/>
  <c r="AA824" i="1" s="1"/>
  <c r="X825" i="1"/>
  <c r="AA825" i="1" s="1"/>
  <c r="X826" i="1"/>
  <c r="AA826" i="1" s="1"/>
  <c r="X827" i="1"/>
  <c r="AA827" i="1" s="1"/>
  <c r="X828" i="1"/>
  <c r="AA828" i="1" s="1"/>
  <c r="X829" i="1"/>
  <c r="AA829" i="1" s="1"/>
  <c r="X830" i="1"/>
  <c r="AA830" i="1" s="1"/>
  <c r="X831" i="1"/>
  <c r="AA831" i="1" s="1"/>
  <c r="X832" i="1"/>
  <c r="AA832" i="1" s="1"/>
  <c r="X833" i="1"/>
  <c r="AA833" i="1" s="1"/>
  <c r="X834" i="1"/>
  <c r="AA834" i="1" s="1"/>
  <c r="X835" i="1"/>
  <c r="AA835" i="1" s="1"/>
  <c r="X836" i="1"/>
  <c r="AA836" i="1" s="1"/>
  <c r="X837" i="1"/>
  <c r="AA837" i="1" s="1"/>
  <c r="X838" i="1"/>
  <c r="AA838" i="1" s="1"/>
  <c r="X839" i="1"/>
  <c r="AA839" i="1" s="1"/>
  <c r="X840" i="1"/>
  <c r="AA840" i="1" s="1"/>
  <c r="X841" i="1"/>
  <c r="AA841" i="1" s="1"/>
  <c r="X842" i="1"/>
  <c r="AA842" i="1" s="1"/>
  <c r="X843" i="1"/>
  <c r="AA843" i="1" s="1"/>
  <c r="X844" i="1"/>
  <c r="AA844" i="1" s="1"/>
  <c r="X845" i="1"/>
  <c r="AA845" i="1" s="1"/>
  <c r="X846" i="1"/>
  <c r="AA846" i="1" s="1"/>
  <c r="X847" i="1"/>
  <c r="AA847" i="1" s="1"/>
  <c r="X848" i="1"/>
  <c r="AA848" i="1" s="1"/>
  <c r="X849" i="1"/>
  <c r="AA849" i="1" s="1"/>
  <c r="X850" i="1"/>
  <c r="AA850" i="1" s="1"/>
  <c r="X851" i="1"/>
  <c r="AA851" i="1" s="1"/>
  <c r="X852" i="1"/>
  <c r="AA852" i="1" s="1"/>
  <c r="X853" i="1"/>
  <c r="AA853" i="1" s="1"/>
  <c r="X854" i="1"/>
  <c r="AA854" i="1" s="1"/>
  <c r="X855" i="1"/>
  <c r="AA855" i="1" s="1"/>
  <c r="X856" i="1"/>
  <c r="AA856" i="1" s="1"/>
  <c r="X857" i="1"/>
  <c r="AA857" i="1" s="1"/>
  <c r="X858" i="1"/>
  <c r="AA858" i="1" s="1"/>
  <c r="X859" i="1"/>
  <c r="AA859" i="1" s="1"/>
  <c r="X860" i="1"/>
  <c r="AA860" i="1" s="1"/>
  <c r="X861" i="1"/>
  <c r="AA861" i="1" s="1"/>
  <c r="X862" i="1"/>
  <c r="AA862" i="1" s="1"/>
  <c r="X863" i="1"/>
  <c r="AA863" i="1" s="1"/>
  <c r="X864" i="1"/>
  <c r="AA864" i="1" s="1"/>
  <c r="X865" i="1"/>
  <c r="AA865" i="1" s="1"/>
  <c r="X866" i="1"/>
  <c r="AA866" i="1" s="1"/>
  <c r="X867" i="1"/>
  <c r="AA867" i="1" s="1"/>
  <c r="X868" i="1"/>
  <c r="AA868" i="1" s="1"/>
  <c r="X869" i="1"/>
  <c r="AA869" i="1" s="1"/>
  <c r="X870" i="1"/>
  <c r="AA870" i="1" s="1"/>
  <c r="X871" i="1"/>
  <c r="AA871" i="1" s="1"/>
  <c r="X872" i="1"/>
  <c r="AA872" i="1" s="1"/>
  <c r="X873" i="1"/>
  <c r="AA873" i="1" s="1"/>
  <c r="X874" i="1"/>
  <c r="AA874" i="1" s="1"/>
  <c r="X875" i="1"/>
  <c r="AA875" i="1" s="1"/>
  <c r="X876" i="1"/>
  <c r="AA876" i="1" s="1"/>
  <c r="X877" i="1"/>
  <c r="AA877" i="1" s="1"/>
  <c r="X878" i="1"/>
  <c r="AA878" i="1" s="1"/>
  <c r="X879" i="1"/>
  <c r="AA879" i="1" s="1"/>
  <c r="X880" i="1"/>
  <c r="AA880" i="1" s="1"/>
  <c r="X881" i="1"/>
  <c r="AA881" i="1" s="1"/>
  <c r="X882" i="1"/>
  <c r="AA882" i="1" s="1"/>
  <c r="X883" i="1"/>
  <c r="AA883" i="1" s="1"/>
  <c r="X884" i="1"/>
  <c r="AA884" i="1" s="1"/>
  <c r="X885" i="1"/>
  <c r="AA885" i="1" s="1"/>
  <c r="X886" i="1"/>
  <c r="AA886" i="1" s="1"/>
  <c r="X887" i="1"/>
  <c r="AA887" i="1" s="1"/>
  <c r="X888" i="1"/>
  <c r="AA888" i="1" s="1"/>
  <c r="X889" i="1"/>
  <c r="AA889" i="1" s="1"/>
  <c r="X890" i="1"/>
  <c r="AA890" i="1" s="1"/>
  <c r="X891" i="1"/>
  <c r="AA891" i="1" s="1"/>
  <c r="X892" i="1"/>
  <c r="AA892" i="1" s="1"/>
  <c r="X893" i="1"/>
  <c r="AA893" i="1" s="1"/>
  <c r="X894" i="1"/>
  <c r="AA894" i="1" s="1"/>
  <c r="X895" i="1"/>
  <c r="AA895" i="1" s="1"/>
  <c r="X896" i="1"/>
  <c r="AA896" i="1" s="1"/>
  <c r="X897" i="1"/>
  <c r="AA897" i="1" s="1"/>
  <c r="X898" i="1"/>
  <c r="AA898" i="1" s="1"/>
  <c r="X899" i="1"/>
  <c r="AA899" i="1" s="1"/>
  <c r="X900" i="1"/>
  <c r="AA900" i="1" s="1"/>
  <c r="X901" i="1"/>
  <c r="AA901" i="1" s="1"/>
  <c r="X902" i="1"/>
  <c r="AA902" i="1" s="1"/>
  <c r="X903" i="1"/>
  <c r="AA903" i="1" s="1"/>
  <c r="X904" i="1"/>
  <c r="AA904" i="1" s="1"/>
  <c r="X905" i="1"/>
  <c r="AA905" i="1" s="1"/>
  <c r="X906" i="1"/>
  <c r="AA906" i="1" s="1"/>
  <c r="X907" i="1"/>
  <c r="AA907" i="1" s="1"/>
  <c r="X908" i="1"/>
  <c r="AA908" i="1" s="1"/>
  <c r="X909" i="1"/>
  <c r="AA909" i="1" s="1"/>
  <c r="X910" i="1"/>
  <c r="AA910" i="1" s="1"/>
  <c r="X911" i="1"/>
  <c r="AA911" i="1" s="1"/>
  <c r="X912" i="1"/>
  <c r="AA912" i="1" s="1"/>
  <c r="X913" i="1"/>
  <c r="AA913" i="1" s="1"/>
  <c r="X914" i="1"/>
  <c r="AA914" i="1" s="1"/>
  <c r="X915" i="1"/>
  <c r="AA915" i="1" s="1"/>
  <c r="X916" i="1"/>
  <c r="AA916" i="1" s="1"/>
  <c r="X917" i="1"/>
  <c r="AA917" i="1" s="1"/>
  <c r="X918" i="1"/>
  <c r="AA918" i="1" s="1"/>
  <c r="X919" i="1"/>
  <c r="AA919" i="1" s="1"/>
  <c r="X920" i="1"/>
  <c r="AA920" i="1" s="1"/>
  <c r="X921" i="1"/>
  <c r="AA921" i="1" s="1"/>
  <c r="X922" i="1"/>
  <c r="AA922" i="1" s="1"/>
  <c r="X923" i="1"/>
  <c r="AA923" i="1" s="1"/>
  <c r="X924" i="1"/>
  <c r="AA924" i="1" s="1"/>
  <c r="X925" i="1"/>
  <c r="AA925" i="1" s="1"/>
  <c r="X926" i="1"/>
  <c r="AA926" i="1" s="1"/>
  <c r="X927" i="1"/>
  <c r="AA927" i="1" s="1"/>
  <c r="X928" i="1"/>
  <c r="AA928" i="1" s="1"/>
  <c r="X929" i="1"/>
  <c r="AA929" i="1" s="1"/>
  <c r="X930" i="1"/>
  <c r="AA930" i="1" s="1"/>
  <c r="X931" i="1"/>
  <c r="AA931" i="1" s="1"/>
  <c r="X932" i="1"/>
  <c r="AA932" i="1" s="1"/>
  <c r="X933" i="1"/>
  <c r="AA933" i="1" s="1"/>
  <c r="X934" i="1"/>
  <c r="AA934" i="1" s="1"/>
  <c r="X935" i="1"/>
  <c r="AA935" i="1" s="1"/>
  <c r="X936" i="1"/>
  <c r="AA936" i="1" s="1"/>
  <c r="X937" i="1"/>
  <c r="AA937" i="1" s="1"/>
  <c r="X938" i="1"/>
  <c r="AA938" i="1" s="1"/>
  <c r="X939" i="1"/>
  <c r="AA939" i="1" s="1"/>
  <c r="X940" i="1"/>
  <c r="AA940" i="1" s="1"/>
  <c r="X941" i="1"/>
  <c r="AA941" i="1" s="1"/>
  <c r="X942" i="1"/>
  <c r="AA942" i="1" s="1"/>
  <c r="X943" i="1"/>
  <c r="AA943" i="1" s="1"/>
  <c r="X944" i="1"/>
  <c r="AA944" i="1" s="1"/>
  <c r="X945" i="1"/>
  <c r="AA945" i="1" s="1"/>
  <c r="X946" i="1"/>
  <c r="AA946" i="1" s="1"/>
  <c r="X947" i="1"/>
  <c r="AA947" i="1" s="1"/>
  <c r="X948" i="1"/>
  <c r="AA948" i="1" s="1"/>
  <c r="X949" i="1"/>
  <c r="AA949" i="1" s="1"/>
  <c r="X950" i="1"/>
  <c r="AA950" i="1" s="1"/>
  <c r="X951" i="1"/>
  <c r="AA951" i="1" s="1"/>
  <c r="X952" i="1"/>
  <c r="AA952" i="1" s="1"/>
  <c r="X953" i="1"/>
  <c r="AA953" i="1" s="1"/>
  <c r="X954" i="1"/>
  <c r="AA954" i="1" s="1"/>
  <c r="X955" i="1"/>
  <c r="AA955" i="1" s="1"/>
  <c r="X956" i="1"/>
  <c r="AA956" i="1" s="1"/>
  <c r="X957" i="1"/>
  <c r="AA957" i="1" s="1"/>
  <c r="X958" i="1"/>
  <c r="AA958" i="1" s="1"/>
  <c r="X959" i="1"/>
  <c r="AA959" i="1" s="1"/>
  <c r="X960" i="1"/>
  <c r="AA960" i="1" s="1"/>
  <c r="X961" i="1"/>
  <c r="AA961" i="1" s="1"/>
  <c r="X962" i="1"/>
  <c r="AA962" i="1" s="1"/>
  <c r="X963" i="1"/>
  <c r="AA963" i="1" s="1"/>
  <c r="X964" i="1"/>
  <c r="AA964" i="1" s="1"/>
  <c r="X965" i="1"/>
  <c r="AA965" i="1" s="1"/>
  <c r="X966" i="1"/>
  <c r="AA966" i="1" s="1"/>
  <c r="X967" i="1"/>
  <c r="AA967" i="1" s="1"/>
  <c r="X968" i="1"/>
  <c r="AA968" i="1" s="1"/>
  <c r="X969" i="1"/>
  <c r="AA969" i="1" s="1"/>
  <c r="X970" i="1"/>
  <c r="AA970" i="1" s="1"/>
  <c r="X971" i="1"/>
  <c r="AA971" i="1" s="1"/>
  <c r="X972" i="1"/>
  <c r="AA972" i="1" s="1"/>
  <c r="X973" i="1"/>
  <c r="AA973" i="1" s="1"/>
  <c r="X974" i="1"/>
  <c r="AA974" i="1" s="1"/>
  <c r="X975" i="1"/>
  <c r="AA975" i="1" s="1"/>
  <c r="X976" i="1"/>
  <c r="AA976" i="1" s="1"/>
  <c r="X977" i="1"/>
  <c r="AA977" i="1" s="1"/>
  <c r="X978" i="1"/>
  <c r="AA978" i="1" s="1"/>
  <c r="X979" i="1"/>
  <c r="AA979" i="1" s="1"/>
  <c r="X980" i="1"/>
  <c r="AA980" i="1" s="1"/>
  <c r="X981" i="1"/>
  <c r="AA981" i="1" s="1"/>
  <c r="X982" i="1"/>
  <c r="AA982" i="1" s="1"/>
  <c r="X983" i="1"/>
  <c r="AA983" i="1" s="1"/>
  <c r="X984" i="1"/>
  <c r="AA984" i="1" s="1"/>
  <c r="X985" i="1"/>
  <c r="AA985" i="1" s="1"/>
  <c r="X986" i="1"/>
  <c r="AA986" i="1" s="1"/>
  <c r="X987" i="1"/>
  <c r="AA987" i="1" s="1"/>
  <c r="X988" i="1"/>
  <c r="AA988" i="1" s="1"/>
  <c r="X989" i="1"/>
  <c r="AA989" i="1" s="1"/>
  <c r="X990" i="1"/>
  <c r="AA990" i="1" s="1"/>
  <c r="X991" i="1"/>
  <c r="AA991" i="1" s="1"/>
  <c r="X992" i="1"/>
  <c r="AA992" i="1" s="1"/>
  <c r="X993" i="1"/>
  <c r="AA993" i="1" s="1"/>
  <c r="X994" i="1"/>
  <c r="AA994" i="1" s="1"/>
  <c r="X995" i="1"/>
  <c r="AA995" i="1" s="1"/>
  <c r="X996" i="1"/>
  <c r="AA996" i="1" s="1"/>
  <c r="X997" i="1"/>
  <c r="AA997" i="1" s="1"/>
  <c r="X998" i="1"/>
  <c r="AA998" i="1" s="1"/>
  <c r="X999" i="1"/>
  <c r="AA999" i="1" s="1"/>
  <c r="X1000" i="1"/>
  <c r="AA1000" i="1" s="1"/>
  <c r="X1001" i="1"/>
  <c r="AA1001" i="1" s="1"/>
  <c r="X1002" i="1"/>
  <c r="AA1002" i="1" s="1"/>
  <c r="X1003" i="1"/>
  <c r="AA1003" i="1" s="1"/>
  <c r="X1004" i="1"/>
  <c r="AA1004" i="1" s="1"/>
  <c r="X1005" i="1"/>
  <c r="AA1005" i="1" s="1"/>
  <c r="X1006" i="1"/>
  <c r="AA1006" i="1" s="1"/>
  <c r="X1007" i="1"/>
  <c r="AA1007" i="1" s="1"/>
  <c r="X1008" i="1"/>
  <c r="AA1008" i="1" s="1"/>
  <c r="X1009" i="1"/>
  <c r="AA1009" i="1" s="1"/>
  <c r="X1010" i="1"/>
  <c r="AA1010" i="1" s="1"/>
  <c r="X1011" i="1"/>
  <c r="AA1011" i="1" s="1"/>
  <c r="X1012" i="1"/>
  <c r="AA1012" i="1" s="1"/>
  <c r="X1013" i="1"/>
  <c r="AA1013" i="1" s="1"/>
  <c r="X1014" i="1"/>
  <c r="AA1014" i="1" s="1"/>
  <c r="X1015" i="1"/>
  <c r="AA1015" i="1" s="1"/>
  <c r="X1016" i="1"/>
  <c r="AA1016" i="1" s="1"/>
  <c r="X1017" i="1"/>
  <c r="AA1017" i="1" s="1"/>
  <c r="X1018" i="1"/>
  <c r="AA1018" i="1" s="1"/>
  <c r="X1019" i="1"/>
  <c r="AA1019" i="1" s="1"/>
  <c r="X1020" i="1"/>
  <c r="AA1020" i="1" s="1"/>
  <c r="X1021" i="1"/>
  <c r="AA1021" i="1" s="1"/>
  <c r="X1022" i="1"/>
  <c r="AA1022" i="1" s="1"/>
  <c r="X1023" i="1"/>
  <c r="AA1023" i="1" s="1"/>
  <c r="X1024" i="1"/>
  <c r="AA1024" i="1" s="1"/>
  <c r="X1025" i="1"/>
  <c r="AA1025" i="1" s="1"/>
  <c r="X1026" i="1"/>
  <c r="AA1026" i="1" s="1"/>
  <c r="X1027" i="1"/>
  <c r="AA1027" i="1" s="1"/>
  <c r="X1028" i="1"/>
  <c r="AA1028" i="1" s="1"/>
  <c r="X1029" i="1"/>
  <c r="AA1029" i="1" s="1"/>
  <c r="X1030" i="1"/>
  <c r="AA1030" i="1" s="1"/>
  <c r="X1031" i="1"/>
  <c r="AA1031" i="1" s="1"/>
  <c r="X1032" i="1"/>
  <c r="AA1032" i="1" s="1"/>
  <c r="X1033" i="1"/>
  <c r="AA1033" i="1" s="1"/>
  <c r="X1034" i="1"/>
  <c r="AA1034" i="1" s="1"/>
  <c r="X1035" i="1"/>
  <c r="AA1035" i="1" s="1"/>
  <c r="X1036" i="1"/>
  <c r="AA1036" i="1" s="1"/>
  <c r="X1037" i="1"/>
  <c r="AA1037" i="1" s="1"/>
  <c r="X1038" i="1"/>
  <c r="AA1038" i="1" s="1"/>
  <c r="X1039" i="1"/>
  <c r="AA1039" i="1" s="1"/>
  <c r="X1040" i="1"/>
  <c r="AA1040" i="1" s="1"/>
  <c r="X1041" i="1"/>
  <c r="AA1041" i="1" s="1"/>
  <c r="X1042" i="1"/>
  <c r="AA1042" i="1" s="1"/>
  <c r="X1043" i="1"/>
  <c r="AA1043" i="1" s="1"/>
  <c r="X1044" i="1"/>
  <c r="AA1044" i="1" s="1"/>
  <c r="X1045" i="1"/>
  <c r="AA1045" i="1" s="1"/>
  <c r="X1046" i="1"/>
  <c r="AA1046" i="1" s="1"/>
  <c r="X1047" i="1"/>
  <c r="AA1047" i="1" s="1"/>
  <c r="X1048" i="1"/>
  <c r="AA1048" i="1" s="1"/>
  <c r="X1049" i="1"/>
  <c r="AA1049" i="1" s="1"/>
  <c r="X1050" i="1"/>
  <c r="AA1050" i="1" s="1"/>
  <c r="X1051" i="1"/>
  <c r="AA1051" i="1" s="1"/>
  <c r="X1052" i="1"/>
  <c r="AA1052" i="1" s="1"/>
  <c r="X1053" i="1"/>
  <c r="AA1053" i="1" s="1"/>
  <c r="X1054" i="1"/>
  <c r="AA1054" i="1" s="1"/>
  <c r="X1055" i="1"/>
  <c r="AA1055" i="1" s="1"/>
  <c r="X1056" i="1"/>
  <c r="AA1056" i="1" s="1"/>
  <c r="X1057" i="1"/>
  <c r="AA1057" i="1" s="1"/>
  <c r="X1058" i="1"/>
  <c r="AA1058" i="1" s="1"/>
  <c r="X1059" i="1"/>
  <c r="AA1059" i="1" s="1"/>
  <c r="X1060" i="1"/>
  <c r="AA1060" i="1" s="1"/>
  <c r="X1061" i="1"/>
  <c r="AA1061" i="1" s="1"/>
  <c r="X1062" i="1"/>
  <c r="AA1062" i="1" s="1"/>
  <c r="X1063" i="1"/>
  <c r="AA1063" i="1" s="1"/>
  <c r="X1064" i="1"/>
  <c r="AA1064" i="1" s="1"/>
  <c r="X1065" i="1"/>
  <c r="AA1065" i="1" s="1"/>
  <c r="X1066" i="1"/>
  <c r="AA1066" i="1" s="1"/>
  <c r="X1067" i="1"/>
  <c r="AA1067" i="1" s="1"/>
  <c r="X1068" i="1"/>
  <c r="AA1068" i="1" s="1"/>
  <c r="X1069" i="1"/>
  <c r="AA1069" i="1" s="1"/>
  <c r="X1070" i="1"/>
  <c r="AA1070" i="1" s="1"/>
  <c r="X1071" i="1"/>
  <c r="AA1071" i="1" s="1"/>
  <c r="X1072" i="1"/>
  <c r="AA1072" i="1" s="1"/>
  <c r="X1073" i="1"/>
  <c r="AA1073" i="1" s="1"/>
  <c r="X1074" i="1"/>
  <c r="AA1074" i="1" s="1"/>
  <c r="X1075" i="1"/>
  <c r="AA1075" i="1" s="1"/>
  <c r="X1076" i="1"/>
  <c r="AA1076" i="1" s="1"/>
  <c r="X1077" i="1"/>
  <c r="AA1077" i="1" s="1"/>
  <c r="X1078" i="1"/>
  <c r="AA1078" i="1" s="1"/>
  <c r="X1079" i="1"/>
  <c r="AA1079" i="1" s="1"/>
  <c r="X1080" i="1"/>
  <c r="AA1080" i="1" s="1"/>
  <c r="X1081" i="1"/>
  <c r="AA1081" i="1" s="1"/>
  <c r="X1082" i="1"/>
  <c r="AA1082" i="1" s="1"/>
  <c r="X1083" i="1"/>
  <c r="AA1083" i="1" s="1"/>
  <c r="X1084" i="1"/>
  <c r="AA1084" i="1" s="1"/>
  <c r="X1085" i="1"/>
  <c r="AA1085" i="1" s="1"/>
  <c r="X1086" i="1"/>
  <c r="AA1086" i="1" s="1"/>
  <c r="X1087" i="1"/>
  <c r="AA1087" i="1" s="1"/>
  <c r="X1088" i="1"/>
  <c r="AA1088" i="1" s="1"/>
  <c r="X1089" i="1"/>
  <c r="AA1089" i="1" s="1"/>
  <c r="X1090" i="1"/>
  <c r="AA1090" i="1" s="1"/>
  <c r="X1091" i="1"/>
  <c r="AA1091" i="1" s="1"/>
  <c r="X1092" i="1"/>
  <c r="AA1092" i="1" s="1"/>
  <c r="X1093" i="1"/>
  <c r="AA1093" i="1" s="1"/>
  <c r="X1094" i="1"/>
  <c r="AA1094" i="1" s="1"/>
  <c r="X1095" i="1"/>
  <c r="AA1095" i="1" s="1"/>
  <c r="X1096" i="1"/>
  <c r="AA1096" i="1" s="1"/>
  <c r="X1097" i="1"/>
  <c r="AA1097" i="1" s="1"/>
  <c r="X1098" i="1"/>
  <c r="AA1098" i="1" s="1"/>
  <c r="X1099" i="1"/>
  <c r="AA1099" i="1" s="1"/>
  <c r="X1100" i="1"/>
  <c r="AA1100" i="1" s="1"/>
  <c r="X1101" i="1"/>
  <c r="AA1101" i="1" s="1"/>
  <c r="X1102" i="1"/>
  <c r="AA1102" i="1" s="1"/>
  <c r="X1103" i="1"/>
  <c r="AA1103" i="1" s="1"/>
  <c r="X1104" i="1"/>
  <c r="AA1104" i="1" s="1"/>
  <c r="X1105" i="1"/>
  <c r="AA1105" i="1" s="1"/>
  <c r="X1106" i="1"/>
  <c r="AA1106" i="1" s="1"/>
  <c r="X1107" i="1"/>
  <c r="AA1107" i="1" s="1"/>
  <c r="X1108" i="1"/>
  <c r="AA1108" i="1" s="1"/>
  <c r="X1109" i="1"/>
  <c r="AA1109" i="1" s="1"/>
  <c r="X1110" i="1"/>
  <c r="AA1110" i="1" s="1"/>
  <c r="X1111" i="1"/>
  <c r="AA1111" i="1" s="1"/>
  <c r="X1112" i="1"/>
  <c r="AA1112" i="1" s="1"/>
  <c r="X1113" i="1"/>
  <c r="AA1113" i="1" s="1"/>
  <c r="X1114" i="1"/>
  <c r="AA1114" i="1" s="1"/>
  <c r="X1115" i="1"/>
  <c r="AA1115" i="1" s="1"/>
  <c r="X1116" i="1"/>
  <c r="AA1116" i="1" s="1"/>
  <c r="X1117" i="1"/>
  <c r="AA1117" i="1" s="1"/>
  <c r="X1118" i="1"/>
  <c r="AA1118" i="1" s="1"/>
  <c r="X1119" i="1"/>
  <c r="AA1119" i="1" s="1"/>
  <c r="X1120" i="1"/>
  <c r="AA1120" i="1" s="1"/>
  <c r="X1121" i="1"/>
  <c r="AA1121" i="1" s="1"/>
  <c r="X1122" i="1"/>
  <c r="AA1122" i="1" s="1"/>
  <c r="X1123" i="1"/>
  <c r="AA1123" i="1" s="1"/>
  <c r="X1124" i="1"/>
  <c r="AA1124" i="1" s="1"/>
  <c r="X1125" i="1"/>
  <c r="AA1125" i="1" s="1"/>
  <c r="X1126" i="1"/>
  <c r="AA1126" i="1" s="1"/>
  <c r="X1127" i="1"/>
  <c r="AA1127" i="1" s="1"/>
  <c r="X1128" i="1"/>
  <c r="AA1128" i="1" s="1"/>
  <c r="X1129" i="1"/>
  <c r="AA1129" i="1" s="1"/>
  <c r="X1130" i="1"/>
  <c r="AA1130" i="1" s="1"/>
  <c r="X1131" i="1"/>
  <c r="AA1131" i="1" s="1"/>
  <c r="X1132" i="1"/>
  <c r="AA1132" i="1" s="1"/>
  <c r="X1133" i="1"/>
  <c r="AA1133" i="1" s="1"/>
  <c r="X1134" i="1"/>
  <c r="AA1134" i="1" s="1"/>
  <c r="X1135" i="1"/>
  <c r="AA1135" i="1" s="1"/>
  <c r="X1136" i="1"/>
  <c r="AA1136" i="1" s="1"/>
  <c r="X1137" i="1"/>
  <c r="AA1137" i="1" s="1"/>
  <c r="X1138" i="1"/>
  <c r="AA1138" i="1" s="1"/>
  <c r="X1139" i="1"/>
  <c r="AA1139" i="1" s="1"/>
  <c r="X1140" i="1"/>
  <c r="AA1140" i="1" s="1"/>
  <c r="X1141" i="1"/>
  <c r="AA1141" i="1" s="1"/>
  <c r="X1142" i="1"/>
  <c r="AA1142" i="1" s="1"/>
  <c r="X1143" i="1"/>
  <c r="AA1143" i="1" s="1"/>
  <c r="X1144" i="1"/>
  <c r="AA1144" i="1" s="1"/>
  <c r="X1145" i="1"/>
  <c r="AA1145" i="1" s="1"/>
  <c r="X1146" i="1"/>
  <c r="AA1146" i="1" s="1"/>
  <c r="X1147" i="1"/>
  <c r="AA1147" i="1" s="1"/>
  <c r="X1148" i="1"/>
  <c r="AA1148" i="1" s="1"/>
  <c r="X1149" i="1"/>
  <c r="AA1149" i="1" s="1"/>
  <c r="X1150" i="1"/>
  <c r="AA1150" i="1" s="1"/>
  <c r="X1151" i="1"/>
  <c r="AA1151" i="1" s="1"/>
  <c r="X1152" i="1"/>
  <c r="AA1152" i="1" s="1"/>
  <c r="X1153" i="1"/>
  <c r="AA1153" i="1" s="1"/>
  <c r="X1154" i="1"/>
  <c r="AA1154" i="1" s="1"/>
  <c r="X1155" i="1"/>
  <c r="AA1155" i="1" s="1"/>
  <c r="X1156" i="1"/>
  <c r="AA1156" i="1" s="1"/>
  <c r="X1157" i="1"/>
  <c r="AA1157" i="1" s="1"/>
  <c r="X1158" i="1"/>
  <c r="AA1158" i="1" s="1"/>
  <c r="X1159" i="1"/>
  <c r="AA1159" i="1" s="1"/>
  <c r="X1161" i="1"/>
  <c r="AA1161" i="1" s="1"/>
  <c r="X1162" i="1"/>
  <c r="AA1162" i="1" s="1"/>
  <c r="X1163" i="1"/>
  <c r="AA1163" i="1" s="1"/>
  <c r="X1164" i="1"/>
  <c r="AA1164" i="1" s="1"/>
  <c r="X1165" i="1"/>
  <c r="AA1165" i="1" s="1"/>
  <c r="X1166" i="1"/>
  <c r="AA1166" i="1" s="1"/>
  <c r="X1167" i="1"/>
  <c r="AA1167" i="1" s="1"/>
  <c r="X1168" i="1"/>
  <c r="AA1168" i="1" s="1"/>
  <c r="X1169" i="1"/>
  <c r="AA1169" i="1" s="1"/>
  <c r="X1170" i="1"/>
  <c r="AA1170" i="1" s="1"/>
  <c r="X1171" i="1"/>
  <c r="AA1171" i="1" s="1"/>
  <c r="X1172" i="1"/>
  <c r="AA1172" i="1" s="1"/>
  <c r="X1173" i="1"/>
  <c r="AA1173" i="1" s="1"/>
  <c r="X1174" i="1"/>
  <c r="AA1174" i="1" s="1"/>
  <c r="X1175" i="1"/>
  <c r="AA1175" i="1" s="1"/>
  <c r="X1176" i="1"/>
  <c r="AA1176" i="1" s="1"/>
  <c r="X1177" i="1"/>
  <c r="AA1177" i="1" s="1"/>
  <c r="X1178" i="1"/>
  <c r="AA1178" i="1" s="1"/>
  <c r="X1179" i="1"/>
  <c r="AA1179" i="1" s="1"/>
  <c r="X1180" i="1"/>
  <c r="AA1180" i="1" s="1"/>
  <c r="X1181" i="1"/>
  <c r="AA1181" i="1" s="1"/>
  <c r="X1182" i="1"/>
  <c r="AA1182" i="1" s="1"/>
  <c r="X1183" i="1"/>
  <c r="AA1183" i="1" s="1"/>
  <c r="X1184" i="1"/>
  <c r="AA1184" i="1" s="1"/>
  <c r="X1185" i="1"/>
  <c r="AA1185" i="1" s="1"/>
  <c r="X1186" i="1"/>
  <c r="AA1186" i="1" s="1"/>
  <c r="X1187" i="1"/>
  <c r="AA1187" i="1" s="1"/>
  <c r="X1188" i="1"/>
  <c r="AA1188" i="1" s="1"/>
  <c r="X1189" i="1"/>
  <c r="AA1189" i="1" s="1"/>
  <c r="X1190" i="1"/>
  <c r="AA1190" i="1" s="1"/>
  <c r="X1191" i="1"/>
  <c r="AA1191" i="1" s="1"/>
  <c r="X1192" i="1"/>
  <c r="AA1192" i="1" s="1"/>
  <c r="X1193" i="1"/>
  <c r="AA1193" i="1" s="1"/>
  <c r="X1194" i="1"/>
  <c r="AA1194" i="1" s="1"/>
  <c r="X1195" i="1"/>
  <c r="AA1195" i="1" s="1"/>
  <c r="X1196" i="1"/>
  <c r="AA1196" i="1" s="1"/>
  <c r="X1197" i="1"/>
  <c r="AA1197" i="1" s="1"/>
  <c r="X1198" i="1"/>
  <c r="AA1198" i="1" s="1"/>
  <c r="X1199" i="1"/>
  <c r="AA1199" i="1" s="1"/>
  <c r="X1200" i="1"/>
  <c r="AA1200" i="1" s="1"/>
  <c r="X1201" i="1"/>
  <c r="AA1201" i="1" s="1"/>
  <c r="X1202" i="1"/>
  <c r="AA1202" i="1" s="1"/>
  <c r="X1203" i="1"/>
  <c r="AA1203" i="1" s="1"/>
  <c r="X1204" i="1"/>
  <c r="AA1204" i="1" s="1"/>
  <c r="X1205" i="1"/>
  <c r="AA1205" i="1" s="1"/>
  <c r="X1206" i="1"/>
  <c r="AA1206" i="1" s="1"/>
  <c r="X1207" i="1"/>
  <c r="AA1207" i="1" s="1"/>
  <c r="X1208" i="1"/>
  <c r="AA1208" i="1" s="1"/>
  <c r="X1209" i="1"/>
  <c r="AA1209" i="1" s="1"/>
  <c r="X1210" i="1"/>
  <c r="AA1210" i="1" s="1"/>
  <c r="X1211" i="1"/>
  <c r="AA1211" i="1" s="1"/>
  <c r="X1212" i="1"/>
  <c r="AA1212" i="1" s="1"/>
  <c r="X1213" i="1"/>
  <c r="AA1213" i="1" s="1"/>
  <c r="X1214" i="1"/>
  <c r="AA1214" i="1" s="1"/>
  <c r="X1215" i="1"/>
  <c r="AA1215" i="1" s="1"/>
  <c r="X1216" i="1"/>
  <c r="AA1216" i="1" s="1"/>
  <c r="X1217" i="1"/>
  <c r="AA1217" i="1" s="1"/>
  <c r="X1218" i="1"/>
  <c r="AA1218" i="1" s="1"/>
  <c r="X1219" i="1"/>
  <c r="AA1219" i="1" s="1"/>
  <c r="X1220" i="1"/>
  <c r="AA1220" i="1" s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76" i="1"/>
  <c r="AA76" i="1" s="1"/>
  <c r="X4" i="1"/>
  <c r="AA4" i="1" s="1"/>
  <c r="X5" i="1"/>
  <c r="AA5" i="1" s="1"/>
  <c r="X6" i="1"/>
  <c r="AA6" i="1" s="1"/>
  <c r="X7" i="1"/>
  <c r="AA7" i="1" s="1"/>
  <c r="X8" i="1"/>
  <c r="AA8" i="1" s="1"/>
  <c r="X9" i="1"/>
  <c r="AA9" i="1" s="1"/>
  <c r="X10" i="1"/>
  <c r="AA10" i="1" s="1"/>
  <c r="X11" i="1"/>
  <c r="AA11" i="1" s="1"/>
  <c r="X12" i="1"/>
  <c r="AA12" i="1" s="1"/>
  <c r="X13" i="1"/>
  <c r="AA13" i="1" s="1"/>
  <c r="X14" i="1"/>
  <c r="AA14" i="1" s="1"/>
  <c r="X15" i="1"/>
  <c r="AA15" i="1" s="1"/>
  <c r="X16" i="1"/>
  <c r="AA16" i="1" s="1"/>
  <c r="X17" i="1"/>
  <c r="AA17" i="1" s="1"/>
  <c r="X18" i="1"/>
  <c r="AA18" i="1" s="1"/>
  <c r="X19" i="1"/>
  <c r="AA19" i="1" s="1"/>
  <c r="X20" i="1"/>
  <c r="AA20" i="1" s="1"/>
  <c r="X21" i="1"/>
  <c r="AA21" i="1" s="1"/>
  <c r="X22" i="1"/>
  <c r="AA22" i="1" s="1"/>
  <c r="X23" i="1"/>
  <c r="AA23" i="1" s="1"/>
  <c r="X24" i="1"/>
  <c r="AA24" i="1" s="1"/>
  <c r="X25" i="1"/>
  <c r="AA25" i="1" s="1"/>
  <c r="X26" i="1"/>
  <c r="AA26" i="1" s="1"/>
  <c r="X27" i="1"/>
  <c r="AA27" i="1" s="1"/>
  <c r="X28" i="1"/>
  <c r="AA28" i="1" s="1"/>
  <c r="X29" i="1"/>
  <c r="AA29" i="1" s="1"/>
  <c r="X30" i="1"/>
  <c r="AA30" i="1" s="1"/>
  <c r="X31" i="1"/>
  <c r="AA31" i="1" s="1"/>
  <c r="X32" i="1"/>
  <c r="AA32" i="1" s="1"/>
  <c r="X33" i="1"/>
  <c r="AA33" i="1" s="1"/>
  <c r="X36" i="1"/>
  <c r="AA36" i="1" s="1"/>
  <c r="X37" i="1"/>
  <c r="AA37" i="1" s="1"/>
  <c r="X38" i="1"/>
  <c r="AA38" i="1" s="1"/>
  <c r="X39" i="1"/>
  <c r="AA39" i="1" s="1"/>
  <c r="X40" i="1"/>
  <c r="AA40" i="1" s="1"/>
  <c r="X41" i="1"/>
  <c r="AA41" i="1" s="1"/>
  <c r="X42" i="1"/>
  <c r="AA42" i="1" s="1"/>
  <c r="X43" i="1"/>
  <c r="AA43" i="1" s="1"/>
  <c r="X44" i="1"/>
  <c r="AA44" i="1" s="1"/>
  <c r="X45" i="1"/>
  <c r="AA45" i="1" s="1"/>
  <c r="X46" i="1"/>
  <c r="AA46" i="1" s="1"/>
  <c r="X47" i="1"/>
  <c r="AA47" i="1" s="1"/>
  <c r="X48" i="1"/>
  <c r="AA48" i="1" s="1"/>
  <c r="X49" i="1"/>
  <c r="AA49" i="1" s="1"/>
  <c r="X50" i="1"/>
  <c r="AA50" i="1" s="1"/>
  <c r="X51" i="1"/>
  <c r="AA51" i="1" s="1"/>
  <c r="X52" i="1"/>
  <c r="AA52" i="1" s="1"/>
  <c r="X53" i="1"/>
  <c r="AA53" i="1" s="1"/>
  <c r="X54" i="1"/>
  <c r="AA54" i="1" s="1"/>
  <c r="X55" i="1"/>
  <c r="AA55" i="1" s="1"/>
  <c r="X56" i="1"/>
  <c r="AA56" i="1" s="1"/>
  <c r="X57" i="1"/>
  <c r="AA57" i="1" s="1"/>
  <c r="X58" i="1"/>
  <c r="AA58" i="1" s="1"/>
  <c r="X59" i="1"/>
  <c r="AA59" i="1" s="1"/>
  <c r="X60" i="1"/>
  <c r="AA60" i="1" s="1"/>
  <c r="X61" i="1"/>
  <c r="AA61" i="1" s="1"/>
  <c r="X62" i="1"/>
  <c r="AA62" i="1" s="1"/>
  <c r="X63" i="1"/>
  <c r="AA63" i="1" s="1"/>
  <c r="X64" i="1"/>
  <c r="AA64" i="1" s="1"/>
  <c r="X65" i="1"/>
  <c r="AA65" i="1" s="1"/>
  <c r="X66" i="1"/>
  <c r="AA66" i="1" s="1"/>
  <c r="X67" i="1"/>
  <c r="AA67" i="1" s="1"/>
  <c r="X68" i="1"/>
  <c r="AA68" i="1" s="1"/>
  <c r="X69" i="1"/>
  <c r="AA69" i="1" s="1"/>
  <c r="X70" i="1"/>
  <c r="AA70" i="1" s="1"/>
  <c r="X71" i="1"/>
  <c r="AA71" i="1" s="1"/>
  <c r="X72" i="1"/>
  <c r="AA72" i="1" s="1"/>
  <c r="X73" i="1"/>
  <c r="AA73" i="1" s="1"/>
  <c r="X74" i="1"/>
  <c r="AA74" i="1" s="1"/>
  <c r="X75" i="1"/>
  <c r="AA75" i="1" s="1"/>
  <c r="X77" i="1"/>
  <c r="AA77" i="1" s="1"/>
  <c r="X78" i="1"/>
  <c r="AA78" i="1" s="1"/>
  <c r="X80" i="1"/>
  <c r="AA80" i="1" s="1"/>
  <c r="X81" i="1"/>
  <c r="AA81" i="1" s="1"/>
  <c r="X82" i="1"/>
  <c r="AA82" i="1" s="1"/>
  <c r="X83" i="1"/>
  <c r="AA83" i="1" s="1"/>
  <c r="X84" i="1"/>
  <c r="AA84" i="1" s="1"/>
  <c r="X86" i="1"/>
  <c r="AA86" i="1" s="1"/>
  <c r="X87" i="1"/>
  <c r="AA87" i="1" s="1"/>
  <c r="X88" i="1"/>
  <c r="AA88" i="1" s="1"/>
  <c r="X90" i="1"/>
  <c r="AA90" i="1" s="1"/>
  <c r="X95" i="1"/>
  <c r="AA95" i="1" s="1"/>
  <c r="X92" i="1"/>
  <c r="AA92" i="1" s="1"/>
  <c r="X97" i="1"/>
  <c r="AA97" i="1" s="1"/>
  <c r="X93" i="1"/>
  <c r="AA93" i="1" s="1"/>
  <c r="X96" i="1"/>
  <c r="AA96" i="1" s="1"/>
  <c r="X94" i="1"/>
  <c r="AA94" i="1" s="1"/>
  <c r="X98" i="1"/>
  <c r="AA98" i="1" s="1"/>
  <c r="X99" i="1"/>
  <c r="AA99" i="1" s="1"/>
  <c r="X100" i="1"/>
  <c r="AA100" i="1" s="1"/>
  <c r="X101" i="1"/>
  <c r="AA101" i="1" s="1"/>
  <c r="X102" i="1"/>
  <c r="AA102" i="1" s="1"/>
  <c r="X103" i="1"/>
  <c r="AA103" i="1" s="1"/>
  <c r="X104" i="1"/>
  <c r="AA104" i="1" s="1"/>
  <c r="X105" i="1"/>
  <c r="AA105" i="1" s="1"/>
  <c r="X106" i="1"/>
  <c r="AA106" i="1" s="1"/>
  <c r="X107" i="1"/>
  <c r="AA107" i="1" s="1"/>
  <c r="X108" i="1"/>
  <c r="AA108" i="1" s="1"/>
  <c r="X109" i="1"/>
  <c r="AA109" i="1" s="1"/>
  <c r="X110" i="1"/>
  <c r="AA110" i="1" s="1"/>
  <c r="X111" i="1"/>
  <c r="AA111" i="1" s="1"/>
  <c r="X112" i="1"/>
  <c r="AA112" i="1" s="1"/>
  <c r="X113" i="1"/>
  <c r="AA113" i="1" s="1"/>
  <c r="X114" i="1"/>
  <c r="AA114" i="1" s="1"/>
  <c r="X115" i="1"/>
  <c r="AA115" i="1" s="1"/>
  <c r="X116" i="1"/>
  <c r="AA116" i="1" s="1"/>
  <c r="X117" i="1"/>
  <c r="AA117" i="1" s="1"/>
  <c r="X118" i="1"/>
  <c r="AA118" i="1" s="1"/>
  <c r="X119" i="1"/>
  <c r="AA119" i="1" s="1"/>
  <c r="X120" i="1"/>
  <c r="AA120" i="1" s="1"/>
  <c r="X121" i="1"/>
  <c r="AA121" i="1" s="1"/>
  <c r="X122" i="1"/>
  <c r="AA122" i="1" s="1"/>
  <c r="X123" i="1"/>
  <c r="AA123" i="1" s="1"/>
  <c r="X124" i="1"/>
  <c r="AA124" i="1" s="1"/>
  <c r="X125" i="1"/>
  <c r="AA125" i="1" s="1"/>
  <c r="X126" i="1"/>
  <c r="AA126" i="1" s="1"/>
  <c r="X127" i="1"/>
  <c r="AA127" i="1" s="1"/>
  <c r="X128" i="1"/>
  <c r="AA128" i="1" s="1"/>
  <c r="X129" i="1"/>
  <c r="AA129" i="1" s="1"/>
  <c r="X130" i="1"/>
  <c r="AA130" i="1" s="1"/>
  <c r="X131" i="1"/>
  <c r="AA131" i="1" s="1"/>
  <c r="X132" i="1"/>
  <c r="AA132" i="1" s="1"/>
  <c r="X133" i="1"/>
  <c r="AA133" i="1" s="1"/>
  <c r="X134" i="1"/>
  <c r="AA134" i="1" s="1"/>
  <c r="X135" i="1"/>
  <c r="AA135" i="1" s="1"/>
  <c r="X136" i="1"/>
  <c r="AA136" i="1" s="1"/>
  <c r="X137" i="1"/>
  <c r="AA137" i="1" s="1"/>
  <c r="X138" i="1"/>
  <c r="AA138" i="1" s="1"/>
  <c r="X139" i="1"/>
  <c r="AA139" i="1" s="1"/>
  <c r="X140" i="1"/>
  <c r="AA140" i="1" s="1"/>
  <c r="X141" i="1"/>
  <c r="AA141" i="1" s="1"/>
  <c r="X142" i="1"/>
  <c r="AA142" i="1" s="1"/>
  <c r="X143" i="1"/>
  <c r="AA143" i="1" s="1"/>
  <c r="X144" i="1"/>
  <c r="AA144" i="1" s="1"/>
  <c r="X145" i="1"/>
  <c r="AA145" i="1" s="1"/>
  <c r="X146" i="1"/>
  <c r="AA146" i="1" s="1"/>
  <c r="X147" i="1"/>
  <c r="AA147" i="1" s="1"/>
  <c r="X148" i="1"/>
  <c r="AA148" i="1" s="1"/>
  <c r="X149" i="1"/>
  <c r="AA149" i="1" s="1"/>
  <c r="X150" i="1"/>
  <c r="AA150" i="1" s="1"/>
  <c r="X151" i="1"/>
  <c r="AA151" i="1" s="1"/>
  <c r="X152" i="1"/>
  <c r="AA152" i="1" s="1"/>
  <c r="X153" i="1"/>
  <c r="AA153" i="1" s="1"/>
  <c r="X154" i="1"/>
  <c r="AA154" i="1" s="1"/>
  <c r="X155" i="1"/>
  <c r="AA155" i="1" s="1"/>
  <c r="X156" i="1"/>
  <c r="AA156" i="1" s="1"/>
  <c r="X159" i="1"/>
  <c r="AA159" i="1" s="1"/>
  <c r="X160" i="1"/>
  <c r="AA160" i="1" s="1"/>
  <c r="X161" i="1"/>
  <c r="AA161" i="1" s="1"/>
  <c r="X162" i="1"/>
  <c r="AA162" i="1" s="1"/>
  <c r="X163" i="1"/>
  <c r="AA163" i="1" s="1"/>
  <c r="W35" i="1"/>
  <c r="Z35" i="1" s="1"/>
  <c r="W79" i="1"/>
  <c r="X79" i="1" s="1"/>
  <c r="AA79" i="1" s="1"/>
  <c r="W85" i="1"/>
  <c r="W158" i="1"/>
  <c r="Z158" i="1" s="1"/>
  <c r="W157" i="1"/>
  <c r="X157" i="1" s="1"/>
  <c r="AA157" i="1" s="1"/>
  <c r="W215" i="1"/>
  <c r="Z215" i="1" s="1"/>
  <c r="W232" i="1"/>
  <c r="Z232" i="1" s="1"/>
  <c r="N471" i="1"/>
  <c r="O471" i="1"/>
  <c r="P471" i="1"/>
  <c r="Q471" i="1"/>
  <c r="R471" i="1"/>
  <c r="S471" i="1"/>
  <c r="T471" i="1"/>
  <c r="U471" i="1"/>
  <c r="V471" i="1"/>
  <c r="W471" i="1"/>
  <c r="Z471" i="1" l="1"/>
  <c r="Y79" i="1"/>
  <c r="X158" i="1"/>
  <c r="AA158" i="1" s="1"/>
  <c r="X35" i="1"/>
  <c r="AA35" i="1" s="1"/>
  <c r="Y232" i="1"/>
  <c r="Z79" i="1"/>
  <c r="Y471" i="1"/>
  <c r="Y215" i="1"/>
  <c r="Y35" i="1"/>
  <c r="Y158" i="1"/>
  <c r="X232" i="1"/>
  <c r="AA232" i="1" s="1"/>
  <c r="Z157" i="1"/>
  <c r="Y157" i="1"/>
  <c r="X471" i="1"/>
  <c r="AA471" i="1" s="1"/>
  <c r="X215" i="1"/>
  <c r="AA215" i="1" s="1"/>
  <c r="T1160" i="1"/>
  <c r="Z1160" i="1" l="1"/>
  <c r="X1160" i="1"/>
  <c r="AA1160" i="1" s="1"/>
  <c r="Y1160" i="1"/>
  <c r="AD1140" i="1"/>
  <c r="F750" i="1"/>
  <c r="G343" i="1"/>
  <c r="G634" i="1"/>
  <c r="G575" i="1"/>
  <c r="AD172" i="1"/>
  <c r="AD171" i="1"/>
  <c r="C2" i="1"/>
  <c r="R85" i="1"/>
  <c r="AD810" i="1"/>
  <c r="F430" i="1"/>
  <c r="AD755" i="1"/>
  <c r="AD1010" i="1"/>
  <c r="P609" i="1"/>
  <c r="AD360" i="1"/>
  <c r="AD822" i="1"/>
  <c r="AD769" i="1"/>
  <c r="AD570" i="1"/>
  <c r="AD569" i="1"/>
  <c r="AD14" i="1"/>
  <c r="AD341" i="1"/>
  <c r="Z85" i="1" l="1"/>
  <c r="Y85" i="1"/>
  <c r="X85" i="1"/>
  <c r="AA85" i="1" s="1"/>
  <c r="X609" i="1"/>
  <c r="AA609" i="1" s="1"/>
  <c r="Z609" i="1"/>
  <c r="Y609" i="1"/>
</calcChain>
</file>

<file path=xl/sharedStrings.xml><?xml version="1.0" encoding="utf-8"?>
<sst xmlns="http://schemas.openxmlformats.org/spreadsheetml/2006/main" count="3038" uniqueCount="1901">
  <si>
    <t>Fonds actions internationales</t>
  </si>
  <si>
    <t>TER</t>
  </si>
  <si>
    <t>Commission de surperformance</t>
  </si>
  <si>
    <t>Centifolia</t>
  </si>
  <si>
    <t>Fonds actions françaises small cap</t>
  </si>
  <si>
    <t>Fonds actions françaises- Large/midcap</t>
  </si>
  <si>
    <t>Fonds actions européennes-large/midcap</t>
  </si>
  <si>
    <t>Fonds actions émergentes</t>
  </si>
  <si>
    <t>Taille du fonds</t>
  </si>
  <si>
    <t>Oui</t>
  </si>
  <si>
    <t>Indice CAC 40 dividendes réinvestis</t>
  </si>
  <si>
    <t>Non</t>
  </si>
  <si>
    <t>Création</t>
  </si>
  <si>
    <t xml:space="preserve">Valeur Intrinsèque </t>
  </si>
  <si>
    <t xml:space="preserve">Mandarine Opportunités  </t>
  </si>
  <si>
    <t>Fonds actions américaines</t>
  </si>
  <si>
    <t>Carmignac Investissement</t>
  </si>
  <si>
    <t>MSCI Europe dividendes réinvestis</t>
  </si>
  <si>
    <t>Indice S&amp;P 500 hors dividendes</t>
  </si>
  <si>
    <t>Carmignac Emergents</t>
  </si>
  <si>
    <t xml:space="preserve">Moneta Multi cap </t>
  </si>
  <si>
    <t>Magellan</t>
  </si>
  <si>
    <t>Indice MSCI Emerging Market Net return</t>
  </si>
  <si>
    <t>Sextant PEA</t>
  </si>
  <si>
    <t>Sextant autour du monde</t>
  </si>
  <si>
    <t>MSCI World dividendes réinvestis en euros</t>
  </si>
  <si>
    <t>Sextant Grand Large</t>
  </si>
  <si>
    <t>Tocqueville Gold</t>
  </si>
  <si>
    <t>Eurose</t>
  </si>
  <si>
    <t>Carmignac Patrimoine</t>
  </si>
  <si>
    <t>Foncier Investissement</t>
  </si>
  <si>
    <t>Code Isin</t>
  </si>
  <si>
    <t>Frais Fixe</t>
  </si>
  <si>
    <t>DNCA</t>
  </si>
  <si>
    <t>Pluvalca France Small Cap</t>
  </si>
  <si>
    <t>PEA</t>
  </si>
  <si>
    <t>FR0000422859</t>
  </si>
  <si>
    <t>FR0000422842</t>
  </si>
  <si>
    <t>LU1103303167</t>
  </si>
  <si>
    <t>FR0000448680</t>
  </si>
  <si>
    <t>FR0007051040</t>
  </si>
  <si>
    <t>DNCA Invest Miura</t>
  </si>
  <si>
    <t>LU0462973347</t>
  </si>
  <si>
    <t>0ui</t>
  </si>
  <si>
    <t>DNCA Value Europe</t>
  </si>
  <si>
    <t>FR0010058008</t>
  </si>
  <si>
    <t>Stoxx Europe 600 dividendes réinvestis</t>
  </si>
  <si>
    <t>Carmignac Emerging discovery</t>
  </si>
  <si>
    <t>LU0489687326</t>
  </si>
  <si>
    <t>Indice Stoxx Small 200 dividendes réinvestis</t>
  </si>
  <si>
    <t>FR0010298596</t>
  </si>
  <si>
    <t>FR0011050863</t>
  </si>
  <si>
    <t>FR0000984379</t>
  </si>
  <si>
    <t>FR0010098335</t>
  </si>
  <si>
    <t>FR001035103</t>
  </si>
  <si>
    <t>BGF New Energy Fund</t>
  </si>
  <si>
    <t>DNCA Invest Miuri</t>
  </si>
  <si>
    <t>LU0641745681</t>
  </si>
  <si>
    <t>Keren Patrimoine</t>
  </si>
  <si>
    <t>Neuflize Optimum</t>
  </si>
  <si>
    <t>DNCA Invest Velador</t>
  </si>
  <si>
    <t>LU1209145611</t>
  </si>
  <si>
    <t>Exane Vauban Fund (Part P)</t>
  </si>
  <si>
    <t>FR0013055266</t>
  </si>
  <si>
    <t>LU0417733242</t>
  </si>
  <si>
    <t>Exane Archimedes Fund - (Part A - Instit)</t>
  </si>
  <si>
    <t>LU0284634564</t>
  </si>
  <si>
    <t>Exane Ceres Fund</t>
  </si>
  <si>
    <t>Exane Templiers Fund</t>
  </si>
  <si>
    <t>LU0705307832</t>
  </si>
  <si>
    <t>Exane Gulliver Fund</t>
  </si>
  <si>
    <t>LU0923609035</t>
  </si>
  <si>
    <t>EDR China</t>
  </si>
  <si>
    <t>LU1160365091</t>
  </si>
  <si>
    <t>FR0010479931</t>
  </si>
  <si>
    <t>Indice MSCI India Net Return</t>
  </si>
  <si>
    <t>FR0010923383</t>
  </si>
  <si>
    <t>H2O Multibonds (Part I)</t>
  </si>
  <si>
    <t>FR0010930438</t>
  </si>
  <si>
    <t>FR0010923375</t>
  </si>
  <si>
    <t>H2O Multibonds (Part R)</t>
  </si>
  <si>
    <t>H2O Multi stratégies (Part R)</t>
  </si>
  <si>
    <t>FR0011007459</t>
  </si>
  <si>
    <t>H2O Adagio (Part R)</t>
  </si>
  <si>
    <t>H2O Adagio (Part I)</t>
  </si>
  <si>
    <t>FR0010929794</t>
  </si>
  <si>
    <t>FR0010923359</t>
  </si>
  <si>
    <t>H2O Moderato (Part R)</t>
  </si>
  <si>
    <t>FR0010929836</t>
  </si>
  <si>
    <t>H2O Allegro (Part R)</t>
  </si>
  <si>
    <t>H2O Allegro (Part I)</t>
  </si>
  <si>
    <t>FR0011006188</t>
  </si>
  <si>
    <t>FR0011015460</t>
  </si>
  <si>
    <t>H2O Vivace (Part R)</t>
  </si>
  <si>
    <t>H2O Multi Equities (Part I)</t>
  </si>
  <si>
    <t>H2O Multi Equities (Part R)</t>
  </si>
  <si>
    <t>Exane Vauban Fund - (Part A- Instit)</t>
  </si>
  <si>
    <t>FR0010320077</t>
  </si>
  <si>
    <t>n</t>
  </si>
  <si>
    <t>FR0010147603</t>
  </si>
  <si>
    <t>FR0011466093</t>
  </si>
  <si>
    <t>CPR Croissance Réactive</t>
  </si>
  <si>
    <t>FR0010097683</t>
  </si>
  <si>
    <t>FR0011034818</t>
  </si>
  <si>
    <t>Carmignac Investissement Latitude</t>
  </si>
  <si>
    <t>FR0010402990</t>
  </si>
  <si>
    <t>Indice CAC All tradable(ex SBF 250) dividendes réinvestis</t>
  </si>
  <si>
    <t>Fidelity Nordic</t>
  </si>
  <si>
    <t>Sogé actions Luxe</t>
  </si>
  <si>
    <t>FR0010434019</t>
  </si>
  <si>
    <t>FR0010491803</t>
  </si>
  <si>
    <t>Oddo Avenir Europe</t>
  </si>
  <si>
    <t>Indice MSCI Europe Smidcap réinvestis</t>
  </si>
  <si>
    <t>LU0108060624</t>
  </si>
  <si>
    <t>UBS Bond fund Convertible Europe</t>
  </si>
  <si>
    <t>LU0102023610</t>
  </si>
  <si>
    <t>FR0010560664</t>
  </si>
  <si>
    <t>FR0010612770</t>
  </si>
  <si>
    <t>FR0007028287</t>
  </si>
  <si>
    <t>LU0104884860</t>
  </si>
  <si>
    <t>LU1165135440</t>
  </si>
  <si>
    <t>LU0229940001</t>
  </si>
  <si>
    <t>Fonds actions internationales sectorielles</t>
  </si>
  <si>
    <t>Norden</t>
  </si>
  <si>
    <t>FR0000299356</t>
  </si>
  <si>
    <t>FR0000284689</t>
  </si>
  <si>
    <t>Comgest Monde</t>
  </si>
  <si>
    <t>Axa Framlington Emerging Markets</t>
  </si>
  <si>
    <t>LU0327689542</t>
  </si>
  <si>
    <t>Echiquier Value</t>
  </si>
  <si>
    <t>LU0261948227</t>
  </si>
  <si>
    <t>Indice Dax Net return</t>
  </si>
  <si>
    <t>Crédit Suisse</t>
  </si>
  <si>
    <t>Indice Thomson Reuters Global Focus Hedge en euros</t>
  </si>
  <si>
    <t>FR0010383448</t>
  </si>
  <si>
    <t>FR0007083332</t>
  </si>
  <si>
    <t>FR0010881821</t>
  </si>
  <si>
    <t>FR0010574434</t>
  </si>
  <si>
    <t>Nordea Stable Return fund</t>
  </si>
  <si>
    <t>LU0227384020</t>
  </si>
  <si>
    <t>Nordea Stable Equity long/short Hedged</t>
  </si>
  <si>
    <t>LU0826409327</t>
  </si>
  <si>
    <t>Fermé depuis le 27/4/2016</t>
  </si>
  <si>
    <t>Fermé aux nouveaux actionnaires</t>
  </si>
  <si>
    <t>Amplegest Midcap</t>
  </si>
  <si>
    <t>FR0010532101</t>
  </si>
  <si>
    <t>Amplegest Pricing Power</t>
  </si>
  <si>
    <t>FR0010375600</t>
  </si>
  <si>
    <t>LU0592698954</t>
  </si>
  <si>
    <t>FR0007009139</t>
  </si>
  <si>
    <t>Sycomore L/S Opportunities</t>
  </si>
  <si>
    <t>FR0010363366</t>
  </si>
  <si>
    <t>Sycomore Francecap</t>
  </si>
  <si>
    <t>Oddo Pro actif</t>
  </si>
  <si>
    <t>FR0010109165</t>
  </si>
  <si>
    <t>FR0000980989</t>
  </si>
  <si>
    <t>Strategic Europe Value Fund</t>
  </si>
  <si>
    <t>Oddo Immobilier</t>
  </si>
  <si>
    <t>Dorval Manageurs</t>
  </si>
  <si>
    <t>FR0010158048</t>
  </si>
  <si>
    <t>Flinvest Diversifié</t>
  </si>
  <si>
    <t>FR0010732792</t>
  </si>
  <si>
    <t>FR0013073731</t>
  </si>
  <si>
    <t>LU0922334643</t>
  </si>
  <si>
    <t xml:space="preserve">Indépendance et Expansion </t>
  </si>
  <si>
    <t>Moneta Micro Entreprises</t>
  </si>
  <si>
    <t>Carmignac Portfolio Global Bond</t>
  </si>
  <si>
    <t>LU0336083497</t>
  </si>
  <si>
    <t>FR0010687038</t>
  </si>
  <si>
    <t>Sycomore Partners</t>
  </si>
  <si>
    <t>FR0010738120</t>
  </si>
  <si>
    <t>20% &gt; Eonia +3%</t>
  </si>
  <si>
    <t>20% &gt; CAC All Tradable</t>
  </si>
  <si>
    <t>15% &gt; Indice DJ Stoxx 600 TR</t>
  </si>
  <si>
    <t>LU0401809073</t>
  </si>
  <si>
    <t>15%&gt; Exane Index avec HWM</t>
  </si>
  <si>
    <t>Indice Exane Eurozone Convertible</t>
  </si>
  <si>
    <t>FR0013084357</t>
  </si>
  <si>
    <t>LU0138501191</t>
  </si>
  <si>
    <t>Sparinvest Global Value (Part R)</t>
  </si>
  <si>
    <t>LU1240328812</t>
  </si>
  <si>
    <t>FR0010912550</t>
  </si>
  <si>
    <t>Euro Stoxx 50 dividendes réinvestis</t>
  </si>
  <si>
    <t>Oui (via un clone)</t>
  </si>
  <si>
    <t>Bati Actions Investissement (Part I)</t>
  </si>
  <si>
    <t>Bati Actions Investissement (Part P)</t>
  </si>
  <si>
    <t>FR0010199075</t>
  </si>
  <si>
    <t>M&amp;G Global Dividend fund</t>
  </si>
  <si>
    <t>M&amp;G Dynamic Allocation</t>
  </si>
  <si>
    <t>DICI</t>
  </si>
  <si>
    <t>FR0010321802</t>
  </si>
  <si>
    <t>FR0000292278</t>
  </si>
  <si>
    <t>FR0007076930</t>
  </si>
  <si>
    <t>FR0010148981</t>
  </si>
  <si>
    <t>FR0000295230</t>
  </si>
  <si>
    <t>LU0164455502</t>
  </si>
  <si>
    <t>LU0432616737</t>
  </si>
  <si>
    <t>LU0270904781</t>
  </si>
  <si>
    <t>FR0010172437</t>
  </si>
  <si>
    <t>LU0511785726</t>
  </si>
  <si>
    <t>CPR Croissance Défensive</t>
  </si>
  <si>
    <t>FR0010097667</t>
  </si>
  <si>
    <t>DNCA Invest Global Leaders</t>
  </si>
  <si>
    <t>LU0383784146</t>
  </si>
  <si>
    <t>10 % &gt; MSCI World Net en eruos</t>
  </si>
  <si>
    <t>Sycomore Allocation Patrimoine</t>
  </si>
  <si>
    <t>FR0007078569</t>
  </si>
  <si>
    <t>20% &gt; Eonia +2%</t>
  </si>
  <si>
    <t>Trusteam ROC</t>
  </si>
  <si>
    <t>FR0010981175</t>
  </si>
  <si>
    <t>15%&gt;MSCI World</t>
  </si>
  <si>
    <t>10% si &gt; 10% sur l'année</t>
  </si>
  <si>
    <t>Trusteam ROC Europe</t>
  </si>
  <si>
    <t>Sélection Equilibre Europe</t>
  </si>
  <si>
    <t>FR0007048160</t>
  </si>
  <si>
    <t>Carmignac Profil Réactif 50</t>
  </si>
  <si>
    <t>Oddo Avenir Euro</t>
  </si>
  <si>
    <t>FR0000990095</t>
  </si>
  <si>
    <t>20% &gt; Indice</t>
  </si>
  <si>
    <t>FR0000973711</t>
  </si>
  <si>
    <t>ValFrance</t>
  </si>
  <si>
    <t>FR0010541557</t>
  </si>
  <si>
    <t>15% &gt; indice</t>
  </si>
  <si>
    <t>FR0011253624</t>
  </si>
  <si>
    <t>Sélection Dynamique Europe</t>
  </si>
  <si>
    <t>FR0007026448</t>
  </si>
  <si>
    <t>FR0010859769</t>
  </si>
  <si>
    <t xml:space="preserve">Non </t>
  </si>
  <si>
    <t>LU1100077442</t>
  </si>
  <si>
    <t xml:space="preserve">Fidelity Emerging Market </t>
  </si>
  <si>
    <t>LU0115763970</t>
  </si>
  <si>
    <t>Oddo Valeurs rendement</t>
  </si>
  <si>
    <t>FR0000989758</t>
  </si>
  <si>
    <t>FR0010834382</t>
  </si>
  <si>
    <t>Invesco Balanced Risk</t>
  </si>
  <si>
    <t>Fidelity World</t>
  </si>
  <si>
    <t>LU0069449576</t>
  </si>
  <si>
    <t>LU0605515377</t>
  </si>
  <si>
    <t>FR0010546929</t>
  </si>
  <si>
    <t>Allianz Actions Euro</t>
  </si>
  <si>
    <t>FR0010004663</t>
  </si>
  <si>
    <t>Allianz Actions Aequitas</t>
  </si>
  <si>
    <t>FR0000975880</t>
  </si>
  <si>
    <t>FR0010241240</t>
  </si>
  <si>
    <t>10%&gt;Indice</t>
  </si>
  <si>
    <t>Fidelity Italy</t>
  </si>
  <si>
    <t>FR0010286013</t>
  </si>
  <si>
    <t>Sextant PME</t>
  </si>
  <si>
    <t>15% si &gt; 5%</t>
  </si>
  <si>
    <t>Keren Essentiels</t>
  </si>
  <si>
    <t>FR0011271550</t>
  </si>
  <si>
    <t>PEA et PME</t>
  </si>
  <si>
    <t>FR0010149302</t>
  </si>
  <si>
    <t>Carmignac Sécurité</t>
  </si>
  <si>
    <t>Oddo Avenir CR</t>
  </si>
  <si>
    <t>FR0012020741</t>
  </si>
  <si>
    <t>20% &gt; indice composite</t>
  </si>
  <si>
    <t>Kirao Multicaps</t>
  </si>
  <si>
    <t>FR0010657122</t>
  </si>
  <si>
    <t>20% &gt; SBF 120</t>
  </si>
  <si>
    <t>Carmignac Profil Réactif 75</t>
  </si>
  <si>
    <t>DNCA Invest Venasquo</t>
  </si>
  <si>
    <t>LU1526313249</t>
  </si>
  <si>
    <t>FR0007018346</t>
  </si>
  <si>
    <t>FR0000285629</t>
  </si>
  <si>
    <t>FR0007450002</t>
  </si>
  <si>
    <t>LU0594300096</t>
  </si>
  <si>
    <t>FR0011268705</t>
  </si>
  <si>
    <t>HMG Globetrotter</t>
  </si>
  <si>
    <t>Oddo Génération CR</t>
  </si>
  <si>
    <t>M&amp;G Global Convertibles Fund-Classe A en euros</t>
  </si>
  <si>
    <t>EDR Convertible Europe</t>
  </si>
  <si>
    <t>LU1103207525</t>
  </si>
  <si>
    <t>15% &gt; Indice</t>
  </si>
  <si>
    <t>Aberdeen Global Emerging Market Infrastructure</t>
  </si>
  <si>
    <t>LU052323757</t>
  </si>
  <si>
    <t>Exane pléiaide Fund (Part P)</t>
  </si>
  <si>
    <t>Raiffeisen Emerging Market</t>
  </si>
  <si>
    <t>Fidelity Emerging Europe Middle East Africa</t>
  </si>
  <si>
    <t>LU0303816705</t>
  </si>
  <si>
    <t>LU0334857355</t>
  </si>
  <si>
    <t>FR0010541813</t>
  </si>
  <si>
    <t>FR0010871830</t>
  </si>
  <si>
    <t>FR0010554303</t>
  </si>
  <si>
    <t>FR0011008762</t>
  </si>
  <si>
    <t>FR0011360700</t>
  </si>
  <si>
    <t xml:space="preserve">FR0010148999  </t>
  </si>
  <si>
    <t>15% &gt; ECI</t>
  </si>
  <si>
    <t>Ethna-Aktiv</t>
  </si>
  <si>
    <t>LU0564184074</t>
  </si>
  <si>
    <t>20 % &gt; 5 %</t>
  </si>
  <si>
    <t>15 % &gt; Indice</t>
  </si>
  <si>
    <t>10% &gt; Indice</t>
  </si>
  <si>
    <t>FR0010996629</t>
  </si>
  <si>
    <t>20% &gt; indice</t>
  </si>
  <si>
    <t>FR0007008750</t>
  </si>
  <si>
    <t>FR0011716331</t>
  </si>
  <si>
    <t xml:space="preserve">R Euro Crédit High Yield  </t>
  </si>
  <si>
    <t>FR0012417368</t>
  </si>
  <si>
    <t>Gutenberg Patrimoine</t>
  </si>
  <si>
    <t>FR0010357509</t>
  </si>
  <si>
    <t>Gutenberg Actions</t>
  </si>
  <si>
    <t>HMG Rendement</t>
  </si>
  <si>
    <t>FR0007495049</t>
  </si>
  <si>
    <t>10 % &gt; indice</t>
  </si>
  <si>
    <t>FR0010308825</t>
  </si>
  <si>
    <t>Néant</t>
  </si>
  <si>
    <t>FR0010321828</t>
  </si>
  <si>
    <t>11,96 % &gt; Indice 80-20</t>
  </si>
  <si>
    <t>FR0010487512</t>
  </si>
  <si>
    <t>LU0115098948</t>
  </si>
  <si>
    <t>JP Morgan Global Macro Opportunities</t>
  </si>
  <si>
    <t>Tikehau Taux Variables</t>
  </si>
  <si>
    <t>FR0010819821</t>
  </si>
  <si>
    <t>FR0010149120</t>
  </si>
  <si>
    <t xml:space="preserve">Tikehau Income Cross Assets </t>
  </si>
  <si>
    <t>FR0010174144</t>
  </si>
  <si>
    <t>20 % &gt; EONIA</t>
  </si>
  <si>
    <t>20% &gt; Indice composite (40 %)</t>
  </si>
  <si>
    <t>Keren Corporate</t>
  </si>
  <si>
    <t>FR0010697532</t>
  </si>
  <si>
    <t>Fonds obligataires court terme</t>
  </si>
  <si>
    <t>FR0010286005</t>
  </si>
  <si>
    <t>15% &gt; 5 %</t>
  </si>
  <si>
    <t>FR0010237503</t>
  </si>
  <si>
    <t>20 % &gt; indice</t>
  </si>
  <si>
    <t>LU0238206840</t>
  </si>
  <si>
    <t>FR0000992042</t>
  </si>
  <si>
    <t>15% &gt; 5%</t>
  </si>
  <si>
    <t xml:space="preserve">Aviva Sélection Patrimoine </t>
  </si>
  <si>
    <t>FR0007032743</t>
  </si>
  <si>
    <t>FR0010561415</t>
  </si>
  <si>
    <t>15%&gt; Indice</t>
  </si>
  <si>
    <t>FR0010400762</t>
  </si>
  <si>
    <t>Carmignac Profil Réactif 100</t>
  </si>
  <si>
    <t>FR0010149211</t>
  </si>
  <si>
    <t xml:space="preserve">14,95% &gt; TEC + 3% </t>
  </si>
  <si>
    <t>20%&gt; Indice DJ Stoxx 600 TR</t>
  </si>
  <si>
    <t>Delubac Pricing Power</t>
  </si>
  <si>
    <t>FR0010223537</t>
  </si>
  <si>
    <t>15% &gt; Indice MSCI Europe TR</t>
  </si>
  <si>
    <t>Delubac PEA</t>
  </si>
  <si>
    <t>FR0010461723</t>
  </si>
  <si>
    <t>Delubac Patrimoine</t>
  </si>
  <si>
    <t>FR0007027131</t>
  </si>
  <si>
    <t>Echiquier QME</t>
  </si>
  <si>
    <t>FR0011023910</t>
  </si>
  <si>
    <t>FR0011024298</t>
  </si>
  <si>
    <t>20% &gt; EONIA +1%</t>
  </si>
  <si>
    <t>IG</t>
  </si>
  <si>
    <t>IG+HY</t>
  </si>
  <si>
    <t>Delubac Obligations</t>
  </si>
  <si>
    <t>FR0007050901</t>
  </si>
  <si>
    <t>FR0010191197</t>
  </si>
  <si>
    <t>20% Indice composite</t>
  </si>
  <si>
    <t>FR0007078811</t>
  </si>
  <si>
    <t>10% &gt; 6%</t>
  </si>
  <si>
    <t xml:space="preserve">Echiquier Patrimoine </t>
  </si>
  <si>
    <t>FR0010547067</t>
  </si>
  <si>
    <t>Sycomore Sélection PME</t>
  </si>
  <si>
    <t>FR0011707488</t>
  </si>
  <si>
    <t>20% &gt; 7%</t>
  </si>
  <si>
    <t>KBL Invest Immo</t>
  </si>
  <si>
    <t>FR0007064324</t>
  </si>
  <si>
    <t>FR0007430806</t>
  </si>
  <si>
    <t>PEA-PME</t>
  </si>
  <si>
    <t xml:space="preserve">20% &gt; Indice composite </t>
  </si>
  <si>
    <t>14,95% &gt; TEC +3%</t>
  </si>
  <si>
    <t>DNCA Invest Norden Europe</t>
  </si>
  <si>
    <t>10% &gt; 4%</t>
  </si>
  <si>
    <t xml:space="preserve">10% &gt; 4% /an </t>
  </si>
  <si>
    <t>15% &gt; CAC All Tradable</t>
  </si>
  <si>
    <t>Top picking</t>
  </si>
  <si>
    <t>FR0007050679</t>
  </si>
  <si>
    <t>10% &gt; 10%</t>
  </si>
  <si>
    <t>CBOT Vol 7,5</t>
  </si>
  <si>
    <t>FR0011010057</t>
  </si>
  <si>
    <t>FR0010689141</t>
  </si>
  <si>
    <t>LU0376989207</t>
  </si>
  <si>
    <t>LU1160351208</t>
  </si>
  <si>
    <t>10% &gt; indice JP Morgan couvert</t>
  </si>
  <si>
    <t>FR0010546903</t>
  </si>
  <si>
    <t>Fidelity European Growth Fund</t>
  </si>
  <si>
    <t>LU0048578792</t>
  </si>
  <si>
    <t>15% &gt; Eonia +3%</t>
  </si>
  <si>
    <t>15% &gt; indice HY</t>
  </si>
  <si>
    <t>Actions françaises. Même gérant qu'Oddo Avenir. Mid small en actions françaises  33 lignes bon track, un peu cher. Conserver ou vendre</t>
  </si>
  <si>
    <t>FR0011039304</t>
  </si>
  <si>
    <t>FR0010705491</t>
  </si>
  <si>
    <t>CAM Gestion active convictions</t>
  </si>
  <si>
    <t>FR0007006911</t>
  </si>
  <si>
    <t xml:space="preserve">15% &gt; 7% </t>
  </si>
  <si>
    <t>LU0275692696</t>
  </si>
  <si>
    <t>15% &gt; Indice MSCI World</t>
  </si>
  <si>
    <t>FR0010286021</t>
  </si>
  <si>
    <t>FR0010547869</t>
  </si>
  <si>
    <t>LU1361561100</t>
  </si>
  <si>
    <t>10% &gt; DJ Stoxx 600</t>
  </si>
  <si>
    <t>Helium Fund</t>
  </si>
  <si>
    <t>LU0912261541</t>
  </si>
  <si>
    <t>15% &gt; EONIA</t>
  </si>
  <si>
    <t>LU0090689299</t>
  </si>
  <si>
    <t>20% &gt; DJ STOXX 600 TR</t>
  </si>
  <si>
    <t xml:space="preserve">LU1250158919 </t>
  </si>
  <si>
    <t>Fidelity Iberia</t>
  </si>
  <si>
    <t>LU0922333322</t>
  </si>
  <si>
    <t>Elite 1818 Equilibre</t>
  </si>
  <si>
    <t>FR0010247023</t>
  </si>
  <si>
    <t>DNCA Sécurité Plus</t>
  </si>
  <si>
    <t>FR0010986315</t>
  </si>
  <si>
    <t>Fidelity Patrimoine</t>
  </si>
  <si>
    <t>LU0080749848</t>
  </si>
  <si>
    <t>FR0010458745</t>
  </si>
  <si>
    <t>Sunny Managers</t>
  </si>
  <si>
    <t>FR0010922963</t>
  </si>
  <si>
    <t>15%&gt; Indice CAC Mid &amp; Small</t>
  </si>
  <si>
    <t>FR0010611293</t>
  </si>
  <si>
    <t>Allianz Multi croissance</t>
  </si>
  <si>
    <t>FR0007022694</t>
  </si>
  <si>
    <t>LFP Patrimoine Flexible</t>
  </si>
  <si>
    <t>FR0000973968</t>
  </si>
  <si>
    <t>20% &gt; Indice composite Euro MTS + Stoxx 600</t>
  </si>
  <si>
    <t>FR0011153014</t>
  </si>
  <si>
    <t>15% &gt; EONIA +2%</t>
  </si>
  <si>
    <t>FR0000446692</t>
  </si>
  <si>
    <t>20% &gt; MSCI World</t>
  </si>
  <si>
    <t>FR0011101088</t>
  </si>
  <si>
    <t>10% &gt; Euro Stoxx 50 NR</t>
  </si>
  <si>
    <t>FR0010707513</t>
  </si>
  <si>
    <t>15% &gt; EONIA + 3%</t>
  </si>
  <si>
    <t>Hottinguer Patrimoine Monde</t>
  </si>
  <si>
    <t>FR0010479485</t>
  </si>
  <si>
    <t>LU1116432292</t>
  </si>
  <si>
    <t>Fonds Premia</t>
  </si>
  <si>
    <t>LU1012219207</t>
  </si>
  <si>
    <t xml:space="preserve">LFIS Vision UCITS Premia - Part R </t>
  </si>
  <si>
    <t>LU1162198839</t>
  </si>
  <si>
    <t xml:space="preserve">20% &gt; EONIA </t>
  </si>
  <si>
    <t xml:space="preserve">15% &gt; EONIA </t>
  </si>
  <si>
    <t>LFIS Vision UCITS Premia - Part IS</t>
  </si>
  <si>
    <t>17/02/16*</t>
  </si>
  <si>
    <t>FR0010755199</t>
  </si>
  <si>
    <t>Axiom Obligataires - Part C</t>
  </si>
  <si>
    <t>FR0011689389</t>
  </si>
  <si>
    <t>Axiom Long Short</t>
  </si>
  <si>
    <t>FR0013179330</t>
  </si>
  <si>
    <t>15% &gt; 2%</t>
  </si>
  <si>
    <t>20% &gt; Perf &gt; 6%</t>
  </si>
  <si>
    <t xml:space="preserve">20% &gt; EONIA HWM </t>
  </si>
  <si>
    <t>Amundi Obligations internationales</t>
  </si>
  <si>
    <t>FR0010156604</t>
  </si>
  <si>
    <t>20% au-delà de l'indice de référence</t>
  </si>
  <si>
    <t>Carmignac Euro Entrepreneurs</t>
  </si>
  <si>
    <t>20% &gt; Stoxx Small 200</t>
  </si>
  <si>
    <t>FR0010149112</t>
  </si>
  <si>
    <t>15% &gt; indice composite 50%-50%</t>
  </si>
  <si>
    <t xml:space="preserve">JP Morgan Emerging Market Small </t>
  </si>
  <si>
    <t>LU0318933487</t>
  </si>
  <si>
    <t>LU0318933057</t>
  </si>
  <si>
    <t>FR0010557967</t>
  </si>
  <si>
    <t>20% &gt; Indice composite 50%-50%</t>
  </si>
  <si>
    <t>Fonds diversifiés - Monde</t>
  </si>
  <si>
    <t>Fonds diversifiés - Monde Actions</t>
  </si>
  <si>
    <t>Dorval Convictions PEA (ex Dorval Patrimoine)</t>
  </si>
  <si>
    <t>Fonds actions émergentes - small caps</t>
  </si>
  <si>
    <t>FR0000979221</t>
  </si>
  <si>
    <t>20% &gt; 7% / an</t>
  </si>
  <si>
    <t>20% &gt; Indice composite</t>
  </si>
  <si>
    <t>LU0124384867</t>
  </si>
  <si>
    <t>LU0612318385</t>
  </si>
  <si>
    <t>10%  &gt; Indice</t>
  </si>
  <si>
    <t>Fonds fermé</t>
  </si>
  <si>
    <t>LU0849851125</t>
  </si>
  <si>
    <t>LU0251131958</t>
  </si>
  <si>
    <t>FR0010680538</t>
  </si>
  <si>
    <t>LU1163030197</t>
  </si>
  <si>
    <t>FR0010560037</t>
  </si>
  <si>
    <t xml:space="preserve">15% &gt; Indice </t>
  </si>
  <si>
    <t>FR0010651224</t>
  </si>
  <si>
    <t>BDL Convictions</t>
  </si>
  <si>
    <t>IE00BYNJF397</t>
  </si>
  <si>
    <t>20% &gt; US Libor +2%</t>
  </si>
  <si>
    <t>Fonds monétaires</t>
  </si>
  <si>
    <t>Vega Court terme</t>
  </si>
  <si>
    <t>FR0013246568</t>
  </si>
  <si>
    <t>LU0212925753</t>
  </si>
  <si>
    <t>FR0007001581</t>
  </si>
  <si>
    <t>R Midcap France</t>
  </si>
  <si>
    <t>FR0007387071</t>
  </si>
  <si>
    <t>FR0010649772</t>
  </si>
  <si>
    <t>Axa WF Optimal Income Euro</t>
  </si>
  <si>
    <t>LU0184634821</t>
  </si>
  <si>
    <t>20% &gt; EONIA +2%</t>
  </si>
  <si>
    <t>FR0010011189</t>
  </si>
  <si>
    <t>Axa Or et Matières premières - Part D</t>
  </si>
  <si>
    <t>OTEA Capital</t>
  </si>
  <si>
    <t>FR0010706747</t>
  </si>
  <si>
    <t>20% &gt; 5%/an</t>
  </si>
  <si>
    <t>FR0010738153</t>
  </si>
  <si>
    <t>HSBC Global Euro High Yield</t>
  </si>
  <si>
    <t>LU1112771503</t>
  </si>
  <si>
    <t>LU0912262358</t>
  </si>
  <si>
    <t>Helium Performance - Part S</t>
  </si>
  <si>
    <t>15% &gt; Libor + 1 mois</t>
  </si>
  <si>
    <t>LU0347711466</t>
  </si>
  <si>
    <t>09/04/2008*</t>
  </si>
  <si>
    <t>LU0089291651</t>
  </si>
  <si>
    <t>La Française rendement global 2022</t>
  </si>
  <si>
    <t>FR0012020667</t>
  </si>
  <si>
    <t>10% &gt; (25% Euro stoxx- 25% Eonia - 25% oblig - 25% hy)</t>
  </si>
  <si>
    <t>LU0165128348</t>
  </si>
  <si>
    <t>FR0000444325</t>
  </si>
  <si>
    <t>Fonds actions Japon</t>
  </si>
  <si>
    <t>FR0011606268</t>
  </si>
  <si>
    <t>FR0000992000</t>
  </si>
  <si>
    <t>20% &gt; indice composite (30-70%)</t>
  </si>
  <si>
    <t xml:space="preserve">Oddo Emerging Income </t>
  </si>
  <si>
    <t>FR0010493957</t>
  </si>
  <si>
    <t xml:space="preserve">Oui </t>
  </si>
  <si>
    <t>LU0243919577</t>
  </si>
  <si>
    <t>LU1493433004</t>
  </si>
  <si>
    <t>Fonds diversifiés - Emergents</t>
  </si>
  <si>
    <t>10 % &gt; indice Euribor 3 mois + 1%</t>
  </si>
  <si>
    <t>Fonds actions européennes immobilières</t>
  </si>
  <si>
    <t>Fonds actions internationales Or &amp; matières premières</t>
  </si>
  <si>
    <t>Fonds actions internationales - Energie alternative</t>
  </si>
  <si>
    <t>Nordea European High Yield bond fund</t>
  </si>
  <si>
    <t>LU0141799501</t>
  </si>
  <si>
    <t>CH0141136236</t>
  </si>
  <si>
    <t>Lyxor ETN Gold</t>
  </si>
  <si>
    <t>XS0416722857</t>
  </si>
  <si>
    <t>IE00B6R52036</t>
  </si>
  <si>
    <t>LU0992632538</t>
  </si>
  <si>
    <t>Nordea - Nordic Equity Fund</t>
  </si>
  <si>
    <t>LU0064675639</t>
  </si>
  <si>
    <t>MSCI Nordic 10/40 Net Dividends Reinvested</t>
  </si>
  <si>
    <t>LU0445386369</t>
  </si>
  <si>
    <t>Supprimée en mars 2016</t>
  </si>
  <si>
    <t>Nordea Norwegian Bond fund</t>
  </si>
  <si>
    <t>LU0173781559</t>
  </si>
  <si>
    <t>UBS Bond SICAV - Convertible Global</t>
  </si>
  <si>
    <t>LU0396332131</t>
  </si>
  <si>
    <t>ABN AMRO European Convertibles - Part I</t>
  </si>
  <si>
    <t>ABN AMRO European Convertibles - Part SC</t>
  </si>
  <si>
    <t>FR0013165099</t>
  </si>
  <si>
    <t>FR0010281568</t>
  </si>
  <si>
    <t>20% &gt; EONIA</t>
  </si>
  <si>
    <t xml:space="preserve">Theam Quant - Part I </t>
  </si>
  <si>
    <t>LU1353185074</t>
  </si>
  <si>
    <t xml:space="preserve">BSO Bio santé </t>
  </si>
  <si>
    <t>FR0007005764</t>
  </si>
  <si>
    <t xml:space="preserve">Fonds diversifiés - Monde - gestion quantitative </t>
  </si>
  <si>
    <t>BGF European Focus</t>
  </si>
  <si>
    <t>LU0229084990</t>
  </si>
  <si>
    <t>Fidelity Fast Europe</t>
  </si>
  <si>
    <t>LU0202403266</t>
  </si>
  <si>
    <t>20% &gt;indice MSCI Europe +2%</t>
  </si>
  <si>
    <t>LU0368557038</t>
  </si>
  <si>
    <t>FR0010392225</t>
  </si>
  <si>
    <t>GemEquity</t>
  </si>
  <si>
    <t>LU0255979238</t>
  </si>
  <si>
    <t>LU1071462532</t>
  </si>
  <si>
    <t>Pictet Total Return Agora - Part I</t>
  </si>
  <si>
    <t>La Française rendement global 2025</t>
  </si>
  <si>
    <t>FR0013258647</t>
  </si>
  <si>
    <t>LU0736560011</t>
  </si>
  <si>
    <t>FR0000976342</t>
  </si>
  <si>
    <t>20%&gt; EONIA</t>
  </si>
  <si>
    <t>LU1602252113</t>
  </si>
  <si>
    <t>Laffitte Risk Arbitrage (Part A)</t>
  </si>
  <si>
    <t>Laffitte Risk Arbitrage (Part I)</t>
  </si>
  <si>
    <t>FR0012815876</t>
  </si>
  <si>
    <t>FR0012532836</t>
  </si>
  <si>
    <t>LU1112771255</t>
  </si>
  <si>
    <t>Gestys Santé Biotech</t>
  </si>
  <si>
    <t>FR0007057625</t>
  </si>
  <si>
    <t>Altimeo Optimun</t>
  </si>
  <si>
    <t>FR0011243336</t>
  </si>
  <si>
    <t>IE00BCBHZ754</t>
  </si>
  <si>
    <t>20% &gt; VL 31/12</t>
  </si>
  <si>
    <t>LU0151325312</t>
  </si>
  <si>
    <t>LU0144746509</t>
  </si>
  <si>
    <t>20% &gt; Indice ML Euro HY BB non financials</t>
  </si>
  <si>
    <t>FR0010590950</t>
  </si>
  <si>
    <t>LU0520930073</t>
  </si>
  <si>
    <t>IE0033150248</t>
  </si>
  <si>
    <t>LU0315165794</t>
  </si>
  <si>
    <t>LU0523270758</t>
  </si>
  <si>
    <t>sept. 2013</t>
  </si>
  <si>
    <t>FR0000989899</t>
  </si>
  <si>
    <t>FR0000988669</t>
  </si>
  <si>
    <t>FR0011036912</t>
  </si>
  <si>
    <t>BFT France Futur - Part I</t>
  </si>
  <si>
    <t>FR0010340612</t>
  </si>
  <si>
    <t>BFT France Futur - Part E</t>
  </si>
  <si>
    <t>FR0010540716</t>
  </si>
  <si>
    <t>Immobilier 21 - Part IC</t>
  </si>
  <si>
    <t>FR0000989915</t>
  </si>
  <si>
    <t>LU1165637460</t>
  </si>
  <si>
    <t>LU1165644672</t>
  </si>
  <si>
    <t>15% &gt; Euribor + 4%</t>
  </si>
  <si>
    <t>IE00B7R5J324</t>
  </si>
  <si>
    <t>Axa IM Loan Fund</t>
  </si>
  <si>
    <t>LU0849400030</t>
  </si>
  <si>
    <t>Fonds alternatifs - Long Short fondamental en Europe</t>
  </si>
  <si>
    <t>Fonds alternatifs - Arbitrage d'opérations (M&amp;A) Fondamental en Europe et aux Etats-Unis</t>
  </si>
  <si>
    <t>Fonds alternatifs - Quantitatif en Europe et aux Etats-Unis</t>
  </si>
  <si>
    <t>AB Sicav Select Absolute Alpha Portfolio - Etats-Unis (65%)</t>
  </si>
  <si>
    <t>LU1377390460</t>
  </si>
  <si>
    <t>10% &gt; indice MSCI World dividendes réinvestis en euros</t>
  </si>
  <si>
    <t>Claresco Allocation Flexible</t>
  </si>
  <si>
    <t>LU1379103903</t>
  </si>
  <si>
    <t>10%&gt; Indice composite 50%-50%</t>
  </si>
  <si>
    <t>Claresco Avenir</t>
  </si>
  <si>
    <t>LU1379103572</t>
  </si>
  <si>
    <t>20% &gt; Indice (90% CAC Small - 10% Eonia)</t>
  </si>
  <si>
    <t>Claresco Foncier Valor</t>
  </si>
  <si>
    <t>LU1379104976</t>
  </si>
  <si>
    <t xml:space="preserve">JP Morgan Global Income </t>
  </si>
  <si>
    <t>LU0740858492</t>
  </si>
  <si>
    <t>Lazard Convertible Global</t>
  </si>
  <si>
    <t>FR0010858498</t>
  </si>
  <si>
    <t>M&amp;G Global Themes (ex Basic fund)</t>
  </si>
  <si>
    <t>LU1112771768</t>
  </si>
  <si>
    <t>FR0010376368</t>
  </si>
  <si>
    <t>FR0010689364</t>
  </si>
  <si>
    <t>FR0010920819</t>
  </si>
  <si>
    <t xml:space="preserve">10% &gt; 5% /an </t>
  </si>
  <si>
    <t>LU0807706857</t>
  </si>
  <si>
    <t>10% de la performance positive si &gt; à la plus haute valeur historique</t>
  </si>
  <si>
    <t>20% &gt; indice composite (25% Eonia-75% Euro Stoxx)</t>
  </si>
  <si>
    <t>Echiquier Positive Impact</t>
  </si>
  <si>
    <t>20% &gt; indice Euro Stoxx 50 div.reinvestis</t>
  </si>
  <si>
    <t>FR0010283838</t>
  </si>
  <si>
    <t>20% &gt; indice Euromoney Smaller Europe Inc UK Net Return</t>
  </si>
  <si>
    <t>LU1490785091</t>
  </si>
  <si>
    <t>LU1115429026</t>
  </si>
  <si>
    <t>Fonds actions Suisse</t>
  </si>
  <si>
    <t>FR0011540566</t>
  </si>
  <si>
    <t>10% &gt; 12% annualisée</t>
  </si>
  <si>
    <t>Mirabaud Equities Swiss Small and Mid - part I</t>
  </si>
  <si>
    <t>Equi - Actions Suisse - Equigest - Part R</t>
  </si>
  <si>
    <t>Silver Autonomie</t>
  </si>
  <si>
    <t>FR0012403855</t>
  </si>
  <si>
    <t>10% &gt; MSCI EMU Dividendes réinvestis en euros</t>
  </si>
  <si>
    <t>Sextant Bond Picking</t>
  </si>
  <si>
    <t>FR0013202132</t>
  </si>
  <si>
    <t>15% &gt; (CMT 3 ans +1%)+3%</t>
  </si>
  <si>
    <t>FR0010262436</t>
  </si>
  <si>
    <t>Indice Small Net return - France</t>
  </si>
  <si>
    <t>FR0010863688</t>
  </si>
  <si>
    <t>FR0000448698</t>
  </si>
  <si>
    <t>20% &gt; MSCI World dividendes réinvestis</t>
  </si>
  <si>
    <t>Aviva Valeurs immobilières</t>
  </si>
  <si>
    <t>FR0000095465</t>
  </si>
  <si>
    <t>GB00B9G4ML32</t>
  </si>
  <si>
    <t>DNCA Invest - Europe Growth</t>
  </si>
  <si>
    <t>LU0870553459</t>
  </si>
  <si>
    <t>20% &gt; Indice DJ Stoxx Net Return</t>
  </si>
  <si>
    <t>LU0970532437</t>
  </si>
  <si>
    <t>25% Euribor 3 mois +3,5%</t>
  </si>
  <si>
    <t>FR0012172823</t>
  </si>
  <si>
    <t>supprimer le 1/7/2017</t>
  </si>
  <si>
    <t xml:space="preserve">AltaRocca Hybrid Bonds </t>
  </si>
  <si>
    <t>FR0013218005</t>
  </si>
  <si>
    <t>AltaRocca 2022</t>
  </si>
  <si>
    <t>FR00122436632</t>
  </si>
  <si>
    <t>Fonds obligataires - dettes hybrides en Europe</t>
  </si>
  <si>
    <t>FR0013193679</t>
  </si>
  <si>
    <t>20% &gt; indice Iboxx dettes subordonnées non financières dividendes réinvestis</t>
  </si>
  <si>
    <t>M&amp;G Global Emerging Market</t>
  </si>
  <si>
    <t>LU0566066535</t>
  </si>
  <si>
    <t>15% &gt; Euribor 3 mois +2,5%</t>
  </si>
  <si>
    <t>FR0007045737</t>
  </si>
  <si>
    <t>LU0048580855</t>
  </si>
  <si>
    <t>Templeton Emerging Market - en USD</t>
  </si>
  <si>
    <t>IDAM Small France</t>
  </si>
  <si>
    <t>FR0011659887</t>
  </si>
  <si>
    <t>20% &gt; indice Mid &amp; Small dividendes réinvestis. Et commission de mvt de 0,2%</t>
  </si>
  <si>
    <t>Fonds actions pays d'Europe du Nord</t>
  </si>
  <si>
    <t>Fonds actions pays d'Europe du Sud</t>
  </si>
  <si>
    <t>Fonds actions pays d'Europe de l'Est</t>
  </si>
  <si>
    <t>OFI RCM Europe de l'Est</t>
  </si>
  <si>
    <t>Raiffeisen</t>
  </si>
  <si>
    <t>LU0690086581</t>
  </si>
  <si>
    <t>Lombard Odier Funds - Emerging High Conviction - Class A</t>
  </si>
  <si>
    <t>Métropole Convertible - Part A</t>
  </si>
  <si>
    <t>Métropole Frontière Europe</t>
  </si>
  <si>
    <t>FR0007085808</t>
  </si>
  <si>
    <t>FR0000978587</t>
  </si>
  <si>
    <t>Cigogne - M&amp;A</t>
  </si>
  <si>
    <t>LU0893376664</t>
  </si>
  <si>
    <t>BGF Natural Resources Growth and Income fund - en USD</t>
  </si>
  <si>
    <t>LU0433182416</t>
  </si>
  <si>
    <t>First Eagle Amundi International - Hedge - en euros</t>
  </si>
  <si>
    <t>15% &gt; Libor 3 mois + 4%</t>
  </si>
  <si>
    <t>FR0010838284</t>
  </si>
  <si>
    <t>15% &gt; MSCI Europe</t>
  </si>
  <si>
    <t>CPR Silver Age - Part I</t>
  </si>
  <si>
    <t>GEFIP Patrimonial</t>
  </si>
  <si>
    <t>FR0000975252</t>
  </si>
  <si>
    <t>Amarance</t>
  </si>
  <si>
    <t>FR0010291161</t>
  </si>
  <si>
    <t>20% &gt; Indice Exane ECI Europe</t>
  </si>
  <si>
    <t>Indice Exane Europe Convertible</t>
  </si>
  <si>
    <t>FR0010058156</t>
  </si>
  <si>
    <t>Invesco Asia Consumer demand - en USD</t>
  </si>
  <si>
    <t>CNP Assurances Small Cap - Part réservé à la CNP</t>
  </si>
  <si>
    <t>FR0011558246</t>
  </si>
  <si>
    <t>FR0010637900</t>
  </si>
  <si>
    <t>Lazard Convertible Europe - Part A</t>
  </si>
  <si>
    <t>Franklin Biotechnology Discovery fund - Hedge - euros</t>
  </si>
  <si>
    <t>LU0889565759</t>
  </si>
  <si>
    <t>Franklin Biotechnology Discovery fund - EN USD</t>
  </si>
  <si>
    <t>FR0011672757</t>
  </si>
  <si>
    <t xml:space="preserve">12% &gt; 7% </t>
  </si>
  <si>
    <t>LU1100076550</t>
  </si>
  <si>
    <t>LU1429039461</t>
  </si>
  <si>
    <t>Schroder GAIA Two Sigma Diversified - Action C</t>
  </si>
  <si>
    <t>20% &gt; 7% avec HWM</t>
  </si>
  <si>
    <t>10% &gt; 7%</t>
  </si>
  <si>
    <t>LU1157403004</t>
  </si>
  <si>
    <t>Axa WF Global Flexible Property - Part I - Hedge en euros</t>
  </si>
  <si>
    <t>Actions 21 - Part A</t>
  </si>
  <si>
    <t>20% &gt; Indice CAC All Tradable dividendes net réinvestis</t>
  </si>
  <si>
    <t>20% &gt; Eurozone dividendes réinvestis</t>
  </si>
  <si>
    <t>IE00B96W7011</t>
  </si>
  <si>
    <t>IE00B96W6S29</t>
  </si>
  <si>
    <t xml:space="preserve">Norden Small IC </t>
  </si>
  <si>
    <t>FR0011474980</t>
  </si>
  <si>
    <t>LU0191819951</t>
  </si>
  <si>
    <t>Uni-Global - Equities Europe SA - Euro</t>
  </si>
  <si>
    <t>LU0130728842</t>
  </si>
  <si>
    <t>Dorval Convictions - Part I</t>
  </si>
  <si>
    <t>FR0010565457</t>
  </si>
  <si>
    <t xml:space="preserve">20% &gt; (50% Indice Eonia - 50% Euro Stoxx 50 NR) </t>
  </si>
  <si>
    <t>Fonds alternatifs - Long Short fondamental en Asie</t>
  </si>
  <si>
    <t>Long / short Asie : Net 30% / 70%</t>
  </si>
  <si>
    <t>BSO France</t>
  </si>
  <si>
    <t>FR0007478557</t>
  </si>
  <si>
    <t>FR0000281115</t>
  </si>
  <si>
    <t>Fonds obligataires - États - zone Euro</t>
  </si>
  <si>
    <t>CNP Assur Euro - Part Institutionnel</t>
  </si>
  <si>
    <t>Long / Short Japon : 130% / 30%</t>
  </si>
  <si>
    <t>Comgest Growth Europe Smaller Companies</t>
  </si>
  <si>
    <t>IE0004766014</t>
  </si>
  <si>
    <t>20% &gt; Mid &amp; Small Net reurn</t>
  </si>
  <si>
    <t>Indice CAC Mid and Small Net return (190 valeurs)</t>
  </si>
  <si>
    <t>LU1506359857</t>
  </si>
  <si>
    <t>Morgan Stanley Investment funds - Global Buy and Hold 2020</t>
  </si>
  <si>
    <t>IG + HY</t>
  </si>
  <si>
    <t>LFAM Global Coco</t>
  </si>
  <si>
    <t>FR0013175221</t>
  </si>
  <si>
    <t>20% &gt; indice - Max 2,5%</t>
  </si>
  <si>
    <t>Fonds obligataires - États - zone Euro - short</t>
  </si>
  <si>
    <t>LU0970533914</t>
  </si>
  <si>
    <t>La Française Protect taux</t>
  </si>
  <si>
    <t>Covea Patrimoine</t>
  </si>
  <si>
    <t>FR0011790559</t>
  </si>
  <si>
    <t>Covea Profil offensif</t>
  </si>
  <si>
    <t>FR0010395624</t>
  </si>
  <si>
    <t>10% &gt; DJ Stoxx Europe 600</t>
  </si>
  <si>
    <t>15% &gt; Indice composite (50% Euro Aggregate Corporate - 50% Treasury)</t>
  </si>
  <si>
    <t>EDR Bond fund - Part I</t>
  </si>
  <si>
    <t xml:space="preserve">LU1161526816 </t>
  </si>
  <si>
    <t>Fonds obligataires Multi sous-jacents et devises</t>
  </si>
  <si>
    <t>Pictet Emerging Europe (Eastern Europe)</t>
  </si>
  <si>
    <t>Fidelity Target 2035</t>
  </si>
  <si>
    <t>LU0251119078</t>
  </si>
  <si>
    <t>Candriam Alternative Return Equity Market Neutral</t>
  </si>
  <si>
    <t>20% &gt; EONIA (HWM)</t>
  </si>
  <si>
    <t>Fonds obligations convertibles en actions - Europe</t>
  </si>
  <si>
    <t>Oddo BHF Convertible Global</t>
  </si>
  <si>
    <t>25% &gt; Eonia +2,6%</t>
  </si>
  <si>
    <t>FR0010058529</t>
  </si>
  <si>
    <t>LU0935229400</t>
  </si>
  <si>
    <t>Oddo Court terme</t>
  </si>
  <si>
    <t>FR0013239746</t>
  </si>
  <si>
    <t>Talence Optimal</t>
  </si>
  <si>
    <t>FR0010909754</t>
  </si>
  <si>
    <t>20% &gt; Indice composite (50% CAC Dividendes réinvestis + 50% Eonia)</t>
  </si>
  <si>
    <t>Gaspal Patrimoine - Part I</t>
  </si>
  <si>
    <t>FR0007082417</t>
  </si>
  <si>
    <t>25%&gt; indice MSCI World</t>
  </si>
  <si>
    <t>FR0011008770</t>
  </si>
  <si>
    <t>Fidelity Global dividend - Hedge</t>
  </si>
  <si>
    <t>Sparinvest European Value</t>
  </si>
  <si>
    <t>LU0264920413</t>
  </si>
  <si>
    <t>John Locke Investments Equity Market Neutral - Part P</t>
  </si>
  <si>
    <t>FR0011584390</t>
  </si>
  <si>
    <t>John Locke Investments Equity Market Neutral - Part I</t>
  </si>
  <si>
    <t>Cyril systematic - Part I</t>
  </si>
  <si>
    <t>15%&gt; EONIA + 100 bp</t>
  </si>
  <si>
    <t>Delubac Emergents</t>
  </si>
  <si>
    <t>FR0000993636</t>
  </si>
  <si>
    <t xml:space="preserve">15% &gt; MSCI Emerging Market div. Réinvestis en euros </t>
  </si>
  <si>
    <t>HBSC Europe Small &amp; Mid Cap</t>
  </si>
  <si>
    <t>FR0000990665</t>
  </si>
  <si>
    <t>Fonds actions Allemagne</t>
  </si>
  <si>
    <t>Oddo BHF Euro High Yield</t>
  </si>
  <si>
    <t>30/08/2017*</t>
  </si>
  <si>
    <t>30% &gt; EONIA + 3% plafonné à 2%</t>
  </si>
  <si>
    <t>20% &gt; Indice DJ Stoxx 600 Banks Net return</t>
  </si>
  <si>
    <t>Nordea 1 - Alpha 10 MA Fund</t>
  </si>
  <si>
    <t>Nordea 1 - Alpha 15 MA Fund</t>
  </si>
  <si>
    <t>Fonds obligations convertibles en actions - Monde</t>
  </si>
  <si>
    <t>Schroder ISF Emerging Europe</t>
  </si>
  <si>
    <t>LU016817157</t>
  </si>
  <si>
    <t>Black Rock World Gold E - en USD</t>
  </si>
  <si>
    <t>LU0090841262</t>
  </si>
  <si>
    <t>LU1602251818</t>
  </si>
  <si>
    <t xml:space="preserve">CIMA Opportunities fund </t>
  </si>
  <si>
    <t>20% &gt; Eonia +1 % (HWM)</t>
  </si>
  <si>
    <t>LU0417733598</t>
  </si>
  <si>
    <t>LU1530929402</t>
  </si>
  <si>
    <t>20% &gt; Eonia (&gt;0) (HWM)</t>
  </si>
  <si>
    <t>LU1582988058</t>
  </si>
  <si>
    <t>20% &gt; CAC 40 dividendes réinvestis</t>
  </si>
  <si>
    <t>M&amp;G Conservative Allocation</t>
  </si>
  <si>
    <t>LU0434928536</t>
  </si>
  <si>
    <t>LU0171293920</t>
  </si>
  <si>
    <t>HMG Découvertes (part D)</t>
  </si>
  <si>
    <t>LU0106235293</t>
  </si>
  <si>
    <t>GESTION Socialement responsable</t>
  </si>
  <si>
    <t>Invesco Euro Equity fund - Part A</t>
  </si>
  <si>
    <t>Exane Intégrale - Part B</t>
  </si>
  <si>
    <t>Quadrige Europe</t>
  </si>
  <si>
    <t>FR0013072097</t>
  </si>
  <si>
    <t>15% &gt; 7%</t>
  </si>
  <si>
    <t>Richelieu Family Small Caps</t>
  </si>
  <si>
    <t>FR0011689330</t>
  </si>
  <si>
    <t>15% &gt; Euribor + 2%</t>
  </si>
  <si>
    <t>Trusteam optimum</t>
  </si>
  <si>
    <t>FR0007072160</t>
  </si>
  <si>
    <t>20% &gt; indice Footsie 1-3 ans</t>
  </si>
  <si>
    <t xml:space="preserve">DNCA Invest Alpha Bond - Part P </t>
  </si>
  <si>
    <t>LU1694789535</t>
  </si>
  <si>
    <t>20% &gt; Eonia + 2,5% avec HWM</t>
  </si>
  <si>
    <t>FR0010657601</t>
  </si>
  <si>
    <t>Helium Selection - Part A</t>
  </si>
  <si>
    <t>Helium Selection - Part B</t>
  </si>
  <si>
    <t>Helium Selection - Part S</t>
  </si>
  <si>
    <t>20% &gt; Eonia +4%</t>
  </si>
  <si>
    <t>Schroder ISF European Alpha Aboslute Return</t>
  </si>
  <si>
    <t>LU1046234768</t>
  </si>
  <si>
    <t>20% &gt; Libor 3 mois (HWM)</t>
  </si>
  <si>
    <t>LU1582982283</t>
  </si>
  <si>
    <t>Sanso Patrimoine (ex Hixance Patrimoine)</t>
  </si>
  <si>
    <t>FR0010640029</t>
  </si>
  <si>
    <t>15% &gt; Indice composite : 20% Eurostoxx - 80% taux  (si &gt;4%)</t>
  </si>
  <si>
    <t>FR0010541821</t>
  </si>
  <si>
    <t>FR0011167402</t>
  </si>
  <si>
    <t>Schelcher Prince Convertibles Global World</t>
  </si>
  <si>
    <t>Pictet Biotech - Part P - en USD</t>
  </si>
  <si>
    <t>Pictet Water - Part P</t>
  </si>
  <si>
    <t>LU1279334210</t>
  </si>
  <si>
    <t>LU0340559557</t>
  </si>
  <si>
    <t>15% &gt; Indice de référence</t>
  </si>
  <si>
    <t>Fonds actions - Afrique</t>
  </si>
  <si>
    <t>10% &gt; Indice MSCI Africa Euro NR (ex South Africa)</t>
  </si>
  <si>
    <t>Africa Picking fund</t>
  </si>
  <si>
    <t>FR0011884550</t>
  </si>
  <si>
    <t xml:space="preserve">DNCA Invest Convertibles </t>
  </si>
  <si>
    <t>Indice Thomson Reuters Convertible Bond Index</t>
  </si>
  <si>
    <t>FR0007490164</t>
  </si>
  <si>
    <t>10% &gt; indice CAC Mid &amp; small NR</t>
  </si>
  <si>
    <t>LU0131510165</t>
  </si>
  <si>
    <t>18% &gt; 7%</t>
  </si>
  <si>
    <t>Generali France Future Leaders</t>
  </si>
  <si>
    <t>20% &gt; indice CAC Mid &amp; Small</t>
  </si>
  <si>
    <t>FR0010771055</t>
  </si>
  <si>
    <t>15% &gt; Exane Convertible Index Euro</t>
  </si>
  <si>
    <t>LU1100076808</t>
  </si>
  <si>
    <t>LU0128498267</t>
  </si>
  <si>
    <t>SG Actions or</t>
  </si>
  <si>
    <t>FR0000424319</t>
  </si>
  <si>
    <t>LU0164858028</t>
  </si>
  <si>
    <t>FR000988503</t>
  </si>
  <si>
    <t>20% &gt; indice MSCI World consumer (en euros dividendes réinvestis)</t>
  </si>
  <si>
    <t>Acatis Gané Value Event fonds</t>
  </si>
  <si>
    <t>20% &gt; indice composite 50%-50%</t>
  </si>
  <si>
    <t>Acatis Aktien Deutschland ELM</t>
  </si>
  <si>
    <t>LU0158903558</t>
  </si>
  <si>
    <t>IE00BD1DJ122</t>
  </si>
  <si>
    <t>IE00B56BR119</t>
  </si>
  <si>
    <t>Comgest Growth India</t>
  </si>
  <si>
    <t>IE00B6X2JP23</t>
  </si>
  <si>
    <t>IE0030351732</t>
  </si>
  <si>
    <t>Indice MSCI China Net Return - devise locale</t>
  </si>
  <si>
    <t>Indice Topix Net return - en yen</t>
  </si>
  <si>
    <t>FR0010976555</t>
  </si>
  <si>
    <t>15% &gt; indice Topix Net Return</t>
  </si>
  <si>
    <t>EDR Japan A - en Yen</t>
  </si>
  <si>
    <t>Indice Topix Net return en euros</t>
  </si>
  <si>
    <t>AT0000497268</t>
  </si>
  <si>
    <t>LU0183830636</t>
  </si>
  <si>
    <t xml:space="preserve">Generali Investments Sicav Convertible </t>
  </si>
  <si>
    <t>JP Morgan Funds - Global Convertible</t>
  </si>
  <si>
    <t>LU0210533500</t>
  </si>
  <si>
    <t>Fourpoint America- Part I en USD</t>
  </si>
  <si>
    <t>Fourpoint America - Part RH - Hedge</t>
  </si>
  <si>
    <t>UBS USA Growth - Hedge</t>
  </si>
  <si>
    <t>Vontobel fund US Equity - Hedge</t>
  </si>
  <si>
    <t>25% &gt; Eonia +0,6%</t>
  </si>
  <si>
    <t>Ellipsis European Convertible fund - Part I</t>
  </si>
  <si>
    <t>FR0010868802</t>
  </si>
  <si>
    <t>LU0719864208</t>
  </si>
  <si>
    <t>Exane Equity Select Europe - Part A</t>
  </si>
  <si>
    <t>15% &gt; Indice MSCI Europe  - HWM</t>
  </si>
  <si>
    <t>Pictet Short term Money Market - CHF - Part P</t>
  </si>
  <si>
    <t>Pictet Short term Money Market - CHF - Part I</t>
  </si>
  <si>
    <t>Pictet Japanese Equity opportunities - Part I - 130/30  en euros</t>
  </si>
  <si>
    <t>Pictet Japanese Equity opportunities - Part Z- 130/30  en euros</t>
  </si>
  <si>
    <t>LU0474967642</t>
  </si>
  <si>
    <t>15% &gt; 10% avec HWM</t>
  </si>
  <si>
    <t>FR0012283406</t>
  </si>
  <si>
    <t>Fidelity Funds Switzerland - A - CHF</t>
  </si>
  <si>
    <t>FR0010819490</t>
  </si>
  <si>
    <t>11,96% &gt; 15% annualisé</t>
  </si>
  <si>
    <t>Equi-Convictions A</t>
  </si>
  <si>
    <t>20% &gt; indice composite (50% actions - 50% Eonia)</t>
  </si>
  <si>
    <t>Lazard Patrimoine</t>
  </si>
  <si>
    <t>FR0012355139</t>
  </si>
  <si>
    <t>LU0413543991</t>
  </si>
  <si>
    <t>Flexigestion patrimoine</t>
  </si>
  <si>
    <t>FR0010259424</t>
  </si>
  <si>
    <t>GB00B00FHZ82</t>
  </si>
  <si>
    <t xml:space="preserve">Gold Bullion Securities </t>
  </si>
  <si>
    <t>CM-CIC Global Gold</t>
  </si>
  <si>
    <t>FR0007390174</t>
  </si>
  <si>
    <t>CM-CIC Global leaders</t>
  </si>
  <si>
    <t>FR0012287381</t>
  </si>
  <si>
    <t>CM-CIC Pierre</t>
  </si>
  <si>
    <t>FR0010444992</t>
  </si>
  <si>
    <t>Athymis Millenials</t>
  </si>
  <si>
    <t>FR0013173374</t>
  </si>
  <si>
    <t>FR0000980427</t>
  </si>
  <si>
    <t>10% &gt; indice composite (35% CAC / 15% EONIA / 50% Barclays)</t>
  </si>
  <si>
    <t>Carmignac Portfolio Long Short European Equities</t>
  </si>
  <si>
    <t>LU0992627298</t>
  </si>
  <si>
    <t>20% &gt; Indice Smidcap Europe</t>
  </si>
  <si>
    <t>LU0390221256</t>
  </si>
  <si>
    <t>Fidelity Germany fund</t>
  </si>
  <si>
    <t>Mainfirst Germany Fund - Part A</t>
  </si>
  <si>
    <t>15% &gt; H Dax</t>
  </si>
  <si>
    <t>Schroders GAIA Egerton Equity</t>
  </si>
  <si>
    <t>LU0463469048</t>
  </si>
  <si>
    <t>20% &gt; Eonia +1% - HWM</t>
  </si>
  <si>
    <t>Schroders International Selection Fund (ISF) Euro</t>
  </si>
  <si>
    <t>Generali GSF Generation Next Protect</t>
  </si>
  <si>
    <t>LU1718710269</t>
  </si>
  <si>
    <t>LU0033502740</t>
  </si>
  <si>
    <t>Axa World funds - Global Inflation Bonds</t>
  </si>
  <si>
    <t>LU0266009793</t>
  </si>
  <si>
    <t>Fonds obligataires - Inflation - Monde</t>
  </si>
  <si>
    <t>UBS Money Market Fund - CHF</t>
  </si>
  <si>
    <t>FR0010563080</t>
  </si>
  <si>
    <t>IE00B5VJPM77</t>
  </si>
  <si>
    <t>Fidelity Global Multi Asset Tactical Defensive fund</t>
  </si>
  <si>
    <t>FR0007485719</t>
  </si>
  <si>
    <t>20% &gt; Euro Stoxx 50 Net Return</t>
  </si>
  <si>
    <t>Fonds de fonds</t>
  </si>
  <si>
    <t>20% &gt; Indice de référence</t>
  </si>
  <si>
    <t>I Shares Gold Trust</t>
  </si>
  <si>
    <t>LU0823410997</t>
  </si>
  <si>
    <t>Comgest Growth America - Part en Euro</t>
  </si>
  <si>
    <t>EDR Fund US Value - Part en Euro</t>
  </si>
  <si>
    <t>Cap West -  CAP IN - Part en Euro</t>
  </si>
  <si>
    <t>Cap West - CAP OFF - Part en Euro</t>
  </si>
  <si>
    <t>Fidelity American Growth Fund - Part en Euro</t>
  </si>
  <si>
    <t>BlackRock US Basic Value - Part en Euro</t>
  </si>
  <si>
    <t>Robecco US Premium Equities - Part en Euro</t>
  </si>
  <si>
    <t>Oddo US Midcap - Part en Euro</t>
  </si>
  <si>
    <t>Oddo US Midcap - Part en USD</t>
  </si>
  <si>
    <t>ABN AMRO Aristotle US Equities - Part en USD</t>
  </si>
  <si>
    <t>Fidelity America - Part en USD</t>
  </si>
  <si>
    <t>20% &gt; Euro Stoxx 50</t>
  </si>
  <si>
    <t>La Française Inflection Point Actions Euro</t>
  </si>
  <si>
    <t>FR0011859198</t>
  </si>
  <si>
    <t>Echiquier QME Global - Part I</t>
  </si>
  <si>
    <t>10% &gt; Indice composite (30% World divid. Non réinvestis - 30% taux - 40% Eonia)</t>
  </si>
  <si>
    <t>MS Dalton Asia Pacific UCITS Fund - Share B1*- Early Bird</t>
  </si>
  <si>
    <t>MS Dalton Asia Pacific UCITS Fund - Share B2*- Instit Seeding</t>
  </si>
  <si>
    <t>MS Dalton Asia Pacific UCITS Fund - Share A - Part en Euro</t>
  </si>
  <si>
    <t>IE00B96W7Q79</t>
  </si>
  <si>
    <t>EDR Equity Euro Core</t>
  </si>
  <si>
    <t>LU1730854608</t>
  </si>
  <si>
    <t>15% &gt; Indice MSCI Euro Net Return</t>
  </si>
  <si>
    <t>Fidelity Asian smaller companies - En Euro</t>
  </si>
  <si>
    <t>Best Business Model - Part IC</t>
  </si>
  <si>
    <t>Fourpoints Euro Global Leaders - Part R</t>
  </si>
  <si>
    <t>Fourpoints Euro Global Leaders - Part I</t>
  </si>
  <si>
    <t xml:space="preserve">Amundi Actions Euro - ISR - Part I </t>
  </si>
  <si>
    <t>LU0607516688</t>
  </si>
  <si>
    <t>IVO Fixed income - Part R - En euro</t>
  </si>
  <si>
    <t>IVO Fixed income - Part I - En euro</t>
  </si>
  <si>
    <t>UBAM Emerging Market Corporate Bond - En euro</t>
  </si>
  <si>
    <t>LMdG Opportunités Monde 50</t>
  </si>
  <si>
    <t>LU0170994346</t>
  </si>
  <si>
    <t>Fidelity Emerging Market Debt Fund - Part en Euro</t>
  </si>
  <si>
    <t>LU0795840619</t>
  </si>
  <si>
    <t>HSBC Global Investment Funds - Part en Euro</t>
  </si>
  <si>
    <t xml:space="preserve">Dernière mise à jour le </t>
  </si>
  <si>
    <t>LU1435385593</t>
  </si>
  <si>
    <t>FR0011365642</t>
  </si>
  <si>
    <t>FR0000930455</t>
  </si>
  <si>
    <t>FR0010830844</t>
  </si>
  <si>
    <t>30% &gt; Actif de référence + 0,8%</t>
  </si>
  <si>
    <t>FR0010157545</t>
  </si>
  <si>
    <t>20% &gt; actif de référence</t>
  </si>
  <si>
    <t>FR0010915181</t>
  </si>
  <si>
    <t>10% &gt; Indice Stoxx Europe 50 +3%</t>
  </si>
  <si>
    <t>M&amp;G Absolute Return Bond fund</t>
  </si>
  <si>
    <t>LU1531596028</t>
  </si>
  <si>
    <t>Alquity Asia Fund</t>
  </si>
  <si>
    <t>LU1049766626</t>
  </si>
  <si>
    <t>15%with hurdle and watermark</t>
  </si>
  <si>
    <t>Alquity Africa fund</t>
  </si>
  <si>
    <t>LU0455925619</t>
  </si>
  <si>
    <t>20% with hurdle &amp; hight watermark</t>
  </si>
  <si>
    <t>Alquity Indian Subcontinent Fund</t>
  </si>
  <si>
    <t>LU1049767863</t>
  </si>
  <si>
    <t>LU1049765578</t>
  </si>
  <si>
    <t>LU0572586591</t>
  </si>
  <si>
    <t>FR0010762955</t>
  </si>
  <si>
    <t xml:space="preserve">Generali - GFC - Gestion de fortune </t>
  </si>
  <si>
    <t>FR0007028824</t>
  </si>
  <si>
    <t>Aesope Actions françaises</t>
  </si>
  <si>
    <t>LU0330917963</t>
  </si>
  <si>
    <t>BGF US Dollar High Yield Bond fund - Part Hedge en euro</t>
  </si>
  <si>
    <t>Muzinich America Yield -  Part Hedge en Euro</t>
  </si>
  <si>
    <t>LU0276013082</t>
  </si>
  <si>
    <t>Axa World Funds US High Yield Bond - Part Hedge en euro</t>
  </si>
  <si>
    <t xml:space="preserve">Axa Euro 7-10 </t>
  </si>
  <si>
    <t>FR0000172124</t>
  </si>
  <si>
    <t>BGF Euro Short Duration Bond</t>
  </si>
  <si>
    <t>LU0093503810</t>
  </si>
  <si>
    <t>20% &gt; Indice S&amp;P 500</t>
  </si>
  <si>
    <t>Alienor Alter Euro Part A</t>
  </si>
  <si>
    <t>FR0010526061</t>
  </si>
  <si>
    <t>LU0157931550</t>
  </si>
  <si>
    <t>Candriam Bonds Global Government part C</t>
  </si>
  <si>
    <t>LU1080015693</t>
  </si>
  <si>
    <t>Edmond de Rothschild Fund Emerging Credit A en euro</t>
  </si>
  <si>
    <t>Constance Be World Partie A</t>
  </si>
  <si>
    <t>FR0011400712</t>
  </si>
  <si>
    <t>RMA Africa Part P</t>
  </si>
  <si>
    <t>FR0011527183</t>
  </si>
  <si>
    <t>10% de la surperformance &lt;indice S&amp;P Africa 40 dividendes nets réinvestis</t>
  </si>
  <si>
    <t>Constance Be Europe Partie A</t>
  </si>
  <si>
    <t>FR0011599307</t>
  </si>
  <si>
    <t>LU0147394679</t>
  </si>
  <si>
    <t>LU1073908045</t>
  </si>
  <si>
    <t>LU0171283459</t>
  </si>
  <si>
    <t xml:space="preserve">Indosuez Allocation 60C </t>
  </si>
  <si>
    <t>FR0010232074</t>
  </si>
  <si>
    <t>FR0007371729</t>
  </si>
  <si>
    <t>LU1430036985</t>
  </si>
  <si>
    <t xml:space="preserve">AXA Selectiv IMMO A EUR </t>
  </si>
  <si>
    <t>FR0011129717</t>
  </si>
  <si>
    <t>Sunny Euro Strategic</t>
  </si>
  <si>
    <t>FR0011299379</t>
  </si>
  <si>
    <t>Fidelity Global Strategic Bond fund A-ACC-Euro (Hedged)</t>
  </si>
  <si>
    <t>LU0594300682</t>
  </si>
  <si>
    <t>FR0007495460</t>
  </si>
  <si>
    <t>BSO Convertible C</t>
  </si>
  <si>
    <t>20% &gt; DJ Stoxx 600 Net return</t>
  </si>
  <si>
    <t>FR0012881761</t>
  </si>
  <si>
    <t>Hanséatique Part A - Vestathena</t>
  </si>
  <si>
    <t>Hanséatique Part B - Vestathena</t>
  </si>
  <si>
    <t>FR0010291195</t>
  </si>
  <si>
    <t>ERAAM Long/Short Equity - Part A</t>
  </si>
  <si>
    <t>FR0013343365</t>
  </si>
  <si>
    <t>9% &gt; Eonia + 0,1%</t>
  </si>
  <si>
    <t>Comgest Growth China - En euros</t>
  </si>
  <si>
    <t>Fidelity Greater China - En USD</t>
  </si>
  <si>
    <t>Fidelity Greater China - En euros</t>
  </si>
  <si>
    <t>BGF European Value Fund</t>
  </si>
  <si>
    <t>Indosuez Funds Asia Opportunities PE - En euros</t>
  </si>
  <si>
    <t>Comgest Nouvelle Asie - En euros</t>
  </si>
  <si>
    <t>20% &gt; Indice MSCI Asia Ex Japan - Net Return - HWM</t>
  </si>
  <si>
    <t>Vendôme Sélection PC</t>
  </si>
  <si>
    <t>LU1073919679</t>
  </si>
  <si>
    <t>20% &gt; MSCI World Net en euros</t>
  </si>
  <si>
    <t>Crédit Suisse Global Robotics Equity funds BH - En Euros</t>
  </si>
  <si>
    <t>Mansartis Europe</t>
  </si>
  <si>
    <t>FR0007495601</t>
  </si>
  <si>
    <t>20%  &gt; STOXX EUROPE 600 divid. nets réinvestis, uniquement si elle est positive avec High Water Mark</t>
  </si>
  <si>
    <t>Mansartis Investissements</t>
  </si>
  <si>
    <t>FR0007495593</t>
  </si>
  <si>
    <t>FR0007082920</t>
  </si>
  <si>
    <t>Aviva Investors Valeurs Europe - Part A</t>
  </si>
  <si>
    <t>FR0011092386</t>
  </si>
  <si>
    <t>Franklin Global Convertible Securities Fund - Euro H1</t>
  </si>
  <si>
    <t>LU0727123316</t>
  </si>
  <si>
    <t>Templeton Asian smaller companies - En dollar</t>
  </si>
  <si>
    <t>LU0390135382</t>
  </si>
  <si>
    <t>JP Morgan Emerging Market Small - En Euro</t>
  </si>
  <si>
    <t>LU0390135415</t>
  </si>
  <si>
    <t>Templeton Asian smaller companies - En Euro</t>
  </si>
  <si>
    <t>Templeton Emerging Market smaller companies - En dollar</t>
  </si>
  <si>
    <t>LU0300738514</t>
  </si>
  <si>
    <t>LU0300743431</t>
  </si>
  <si>
    <t>Templeton Emerging Market smaller companies - En Euro</t>
  </si>
  <si>
    <t>Lazard European Alternative Fund</t>
  </si>
  <si>
    <t>IE00BYP5TS89</t>
  </si>
  <si>
    <t xml:space="preserve">Monocle </t>
  </si>
  <si>
    <t>LU1116040533</t>
  </si>
  <si>
    <t>10% &gt; Indice Eurozone inflation + 1% ex Tobacco</t>
  </si>
  <si>
    <t xml:space="preserve">Pluvalca All caps </t>
  </si>
  <si>
    <t>Sycomore Eco Solutions</t>
  </si>
  <si>
    <t>OFI Fund RS European Equity positive Economy</t>
  </si>
  <si>
    <t>Robeco SAM Smart Energy</t>
  </si>
  <si>
    <t>Axa WF Framlington Human Capital</t>
  </si>
  <si>
    <t>Sycomore Happy@Work</t>
  </si>
  <si>
    <t>Global Gender Equality Impact Equities</t>
  </si>
  <si>
    <t>LU1183791794</t>
  </si>
  <si>
    <t>LU1301026388</t>
  </si>
  <si>
    <t>LU1220932716</t>
  </si>
  <si>
    <t>15% &gt; DJ Stoxx 600</t>
  </si>
  <si>
    <t>LU1303365404</t>
  </si>
  <si>
    <t>15% &gt; Libor 1 mois</t>
  </si>
  <si>
    <t>LU0599213559</t>
  </si>
  <si>
    <t>10% &gt; Libor 1 mois</t>
  </si>
  <si>
    <t>JP Morgan - US Opportunistic Long Short Equity fund - Hedge - Part en euro</t>
  </si>
  <si>
    <t>LU0280435388</t>
  </si>
  <si>
    <t>Pictet Clean Energy - Part P</t>
  </si>
  <si>
    <t>Fonds actions - Inde</t>
  </si>
  <si>
    <t>Fonds actions - Chine</t>
  </si>
  <si>
    <t>Fonds alternatifs - Long Short fondamental aux Etats-Unis</t>
  </si>
  <si>
    <t>Axa Court Terme</t>
  </si>
  <si>
    <t>FR0000288946</t>
  </si>
  <si>
    <t>LU0177592218</t>
  </si>
  <si>
    <t>Marshall Wace Tops UCITS - Market Neutral</t>
  </si>
  <si>
    <t>LU0333227550</t>
  </si>
  <si>
    <t>20% &gt; 0% - HWM</t>
  </si>
  <si>
    <t>Schroders ISH - Emerging Markets Debt - Hedged - Euro</t>
  </si>
  <si>
    <t xml:space="preserve">Templeton Emerging Market Bond fund </t>
  </si>
  <si>
    <t>LU0128530416</t>
  </si>
  <si>
    <t>FR0000994980</t>
  </si>
  <si>
    <t>LU1670719613</t>
  </si>
  <si>
    <t>Vendôme France</t>
  </si>
  <si>
    <t>FR0010111526</t>
  </si>
  <si>
    <t xml:space="preserve">20% &gt; Indice </t>
  </si>
  <si>
    <t>Vendôme Investissement</t>
  </si>
  <si>
    <t>FR0000980476</t>
  </si>
  <si>
    <t>20%&gt; Indice (40% SBF 120 + 40% MSCI World + 20% Eonia)</t>
  </si>
  <si>
    <t>Amundi funds Emerging World</t>
  </si>
  <si>
    <t>LU0347592437</t>
  </si>
  <si>
    <t>LU0048582984</t>
  </si>
  <si>
    <t>Fidelity Funds - Global Bond fund - A - USD</t>
  </si>
  <si>
    <t>Comgest Growth Japan - R Class  Acc -  en euros</t>
  </si>
  <si>
    <t>Comgest Growth Japan - I Class hedge -  en euros</t>
  </si>
  <si>
    <t>IE00BYYLPW33</t>
  </si>
  <si>
    <t>Fonds dissous</t>
  </si>
  <si>
    <t>H2O Fidelio - Part H -R</t>
  </si>
  <si>
    <t>FR0013185246</t>
  </si>
  <si>
    <t>BDL Rempart Europe - Part C</t>
  </si>
  <si>
    <t>Moneta Long short - Part R</t>
  </si>
  <si>
    <t>Moneta Long short - Part A</t>
  </si>
  <si>
    <t>IE00BD4LCS16</t>
  </si>
  <si>
    <t>Fonds actions de la zone Euro - Large cap</t>
  </si>
  <si>
    <t>Immobilier 21 - Part A</t>
  </si>
  <si>
    <t>Parus Fund Class I - Euro Hedged</t>
  </si>
  <si>
    <t>Echiquier World Equity Growth</t>
  </si>
  <si>
    <t>La Française Lux - Multistratégies Obligataires - Part P</t>
  </si>
  <si>
    <t>La Française Lux - Multistratégies Obligataires - Part I</t>
  </si>
  <si>
    <t>LU1670631289</t>
  </si>
  <si>
    <t>Vontobel Bond Global Aggregate</t>
  </si>
  <si>
    <t>LU1112751067</t>
  </si>
  <si>
    <t>20% &gt; Indice Barclays Global Aggregate Hedge</t>
  </si>
  <si>
    <t>Echiquier Crédit Europe</t>
  </si>
  <si>
    <t>Candriam Bonds Credit Opportunities - Part I</t>
  </si>
  <si>
    <t>Amplegest PME</t>
  </si>
  <si>
    <t>M&amp;G Optimal Income Euro A - H</t>
  </si>
  <si>
    <t>Candriam Bonds Emerging Markets - Dollar</t>
  </si>
  <si>
    <t>LU0083568666</t>
  </si>
  <si>
    <t>Echiquier Major SRI Growth Europe</t>
  </si>
  <si>
    <t>Main First Global Equities</t>
  </si>
  <si>
    <t>LU0864709349</t>
  </si>
  <si>
    <t>FR0007065743</t>
  </si>
  <si>
    <t xml:space="preserve">Indice EPRA Euro Zone </t>
  </si>
  <si>
    <t>Keren Fleximmo</t>
  </si>
  <si>
    <t>FR0012352524</t>
  </si>
  <si>
    <t>LU0607983896</t>
  </si>
  <si>
    <t>Forum one VCG Vitenam Fund - Part USD</t>
  </si>
  <si>
    <t>EDR India - en euros</t>
  </si>
  <si>
    <t>15% &gt; indice MSCI India Net Return</t>
  </si>
  <si>
    <t>Candriam Bonds Euro High Yield - Part I</t>
  </si>
  <si>
    <t>FR0013277571</t>
  </si>
  <si>
    <t>LU0336083810</t>
  </si>
  <si>
    <t>LU0319574272</t>
  </si>
  <si>
    <t xml:space="preserve">Mandarine Europe Microcap Action R </t>
  </si>
  <si>
    <t>LU1303940784</t>
  </si>
  <si>
    <t>20% &gt; MSCI Micro Cap Net Return</t>
  </si>
  <si>
    <t>Oddo trésorerie 3-6 mois</t>
  </si>
  <si>
    <t>FR0010254557</t>
  </si>
  <si>
    <t>Fonds actions européennes PME - micro cap</t>
  </si>
  <si>
    <t>FR0013383825</t>
  </si>
  <si>
    <t>FR0013047412</t>
  </si>
  <si>
    <t>15% &gt; Euribor 3 mois +2%</t>
  </si>
  <si>
    <t>LU1670628491</t>
  </si>
  <si>
    <t>LU1670710075</t>
  </si>
  <si>
    <t>Mainfirst Top European Ideas Fund</t>
  </si>
  <si>
    <t>LU0308864023</t>
  </si>
  <si>
    <t>LU1670708335</t>
  </si>
  <si>
    <t>Pictet Japanese Equity opportunities - Part HR- 130/30  en euros</t>
  </si>
  <si>
    <t>LU0650148405</t>
  </si>
  <si>
    <t>BGF Global Allocation A2 Euro Hedged</t>
  </si>
  <si>
    <t>Lazard Small caps France - Part A</t>
  </si>
  <si>
    <t>MSCI Switzerland en CHF</t>
  </si>
  <si>
    <t>LU1111642820</t>
  </si>
  <si>
    <t>10% &gt; Stoxx Europe 600 NR</t>
  </si>
  <si>
    <t>Eleva European Selection Fund - Part A1</t>
  </si>
  <si>
    <t>LU1111642408</t>
  </si>
  <si>
    <t>Eleva European Selection Fund - Part A2</t>
  </si>
  <si>
    <t>Eleva Absolute Return Europe Fund - A2</t>
  </si>
  <si>
    <t>LU1920211973</t>
  </si>
  <si>
    <t>20% &gt; VL avec HWM</t>
  </si>
  <si>
    <t>Eleva Absolute Return Europe Fund - R</t>
  </si>
  <si>
    <t>LU1331973468</t>
  </si>
  <si>
    <t>Eleva Leaders Small &amp; Mid Cap Europe - A2</t>
  </si>
  <si>
    <t>LU1920214563</t>
  </si>
  <si>
    <t>10% &gt; Stoxx Europe Small 200</t>
  </si>
  <si>
    <t>LU1819523264</t>
  </si>
  <si>
    <t>R-co Club</t>
  </si>
  <si>
    <t xml:space="preserve">R-co Valor </t>
  </si>
  <si>
    <t>IE00BGMHJD69</t>
  </si>
  <si>
    <t>Lyxor / Marathon Emerging Markets Bond Fund - Class I - USD</t>
  </si>
  <si>
    <t xml:space="preserve">EDR Emerging Market Bonds A - Euro </t>
  </si>
  <si>
    <t>JP Morgan Emerging Market Strategic Bond Fund - Hedged - Euro</t>
  </si>
  <si>
    <t>15% &gt; JP Morgan CEMBI</t>
  </si>
  <si>
    <t>LU0261948904</t>
  </si>
  <si>
    <t>15 % &gt; Indice MSCI China Net Return</t>
  </si>
  <si>
    <t>Fidelity Funds - Sustainable Water &amp; Waste - A</t>
  </si>
  <si>
    <t>LU1892829828</t>
  </si>
  <si>
    <t>Seven Diversified - Euro - Part I</t>
  </si>
  <si>
    <t>LU1229132441</t>
  </si>
  <si>
    <t>10% &gt; Indice EONIA - HWM</t>
  </si>
  <si>
    <t>FR0000945503</t>
  </si>
  <si>
    <t>Mainfirst - Emerging Markets Corporate Bond Fund</t>
  </si>
  <si>
    <t>LU0816910375</t>
  </si>
  <si>
    <t>Alken Fund European Opportunities - Part R</t>
  </si>
  <si>
    <t>LU0235308482</t>
  </si>
  <si>
    <t>LU0572586674</t>
  </si>
  <si>
    <t>Oddo BHF Polaris Balanced</t>
  </si>
  <si>
    <t>M&amp;G Japan - catégorie A - en euros</t>
  </si>
  <si>
    <t>LU1670626446</t>
  </si>
  <si>
    <t>LU0594539719</t>
  </si>
  <si>
    <t>Pictet Mandarin - USD</t>
  </si>
  <si>
    <t>LU0496443531</t>
  </si>
  <si>
    <t>Auris - Evolution Europe</t>
  </si>
  <si>
    <t>Lyxor Commodities</t>
  </si>
  <si>
    <t>FR0010270033</t>
  </si>
  <si>
    <t>25% &gt; 1,5%</t>
  </si>
  <si>
    <t xml:space="preserve">Groupama Avenir Euro </t>
  </si>
  <si>
    <t>FR0010288308</t>
  </si>
  <si>
    <t>EDR Patrimoine</t>
  </si>
  <si>
    <t>FR0010041822</t>
  </si>
  <si>
    <t>LU0941349192</t>
  </si>
  <si>
    <t>10% &gt; EONIA + 3% (HWM)</t>
  </si>
  <si>
    <t>Pictet Global Megatrend Selection</t>
  </si>
  <si>
    <t>LU0386882277</t>
  </si>
  <si>
    <t>Aberden Global Select Emerging Market - en dollar - Part I</t>
  </si>
  <si>
    <t>LU0231480137</t>
  </si>
  <si>
    <t>Pictet Global Emerging Debt - Hedge - Part en Euro</t>
  </si>
  <si>
    <t>M&amp;G Emerging Market Bond fund - Hedge - Part en Euro</t>
  </si>
  <si>
    <t>Pictet Multi Asset Global Opportunities</t>
  </si>
  <si>
    <t>Riskelia Ycap - Part A - euro</t>
  </si>
  <si>
    <t>Schroders ISF Euro Corporate</t>
  </si>
  <si>
    <t>LU0113257694</t>
  </si>
  <si>
    <t>Pictet - Emergency  Local Currency Debt - P - Euro</t>
  </si>
  <si>
    <t>LU0280437673</t>
  </si>
  <si>
    <t>Pictet Mandarin - HP - Euro</t>
  </si>
  <si>
    <t>LU0496443887</t>
  </si>
  <si>
    <t>20% &gt; Eonia - HWM</t>
  </si>
  <si>
    <t>Pictet Atlas</t>
  </si>
  <si>
    <t>LU1433232854</t>
  </si>
  <si>
    <t>LU1670618690</t>
  </si>
  <si>
    <t>Aberdeen Global China A - I - Euro</t>
  </si>
  <si>
    <t>LU0823410724</t>
  </si>
  <si>
    <t>BGF Global Allocation Fund A2 USD - part en euros</t>
  </si>
  <si>
    <t>FR0010878124</t>
  </si>
  <si>
    <t>East Capital Eastern European</t>
  </si>
  <si>
    <t>SE0000888208</t>
  </si>
  <si>
    <t>20% &gt; Libor 1 mois +2%</t>
  </si>
  <si>
    <t>Cellyant Convergence Fund</t>
  </si>
  <si>
    <t>LU1238250044</t>
  </si>
  <si>
    <t>20% &gt; Eonia</t>
  </si>
  <si>
    <t>20% &gt; 5%</t>
  </si>
  <si>
    <t>Alken Fund- Absolute Return Europe - Part I</t>
  </si>
  <si>
    <t>Phileas L/S Europe - Part R</t>
  </si>
  <si>
    <t>Phileas L/S Europe - Part I</t>
  </si>
  <si>
    <t>Fonds diversifiés - Europe - Prudent</t>
  </si>
  <si>
    <t>Fonds diversifiés - Europe  (Actions)</t>
  </si>
  <si>
    <t>LU1599120273</t>
  </si>
  <si>
    <t>FR0013083680</t>
  </si>
  <si>
    <t>M Convertibles - Part AC</t>
  </si>
  <si>
    <t>M Convertibles - Part IC</t>
  </si>
  <si>
    <t>Amundi Bond Global Emerging Hard Currency</t>
  </si>
  <si>
    <t>LU0907913460</t>
  </si>
  <si>
    <t>20%  &gt; JP Morgan EMBI Hedged - Euro</t>
  </si>
  <si>
    <t>FR0000008674</t>
  </si>
  <si>
    <t>Fidelity Europe - Action A</t>
  </si>
  <si>
    <t>Oddo BHF Algo Trend Europe</t>
  </si>
  <si>
    <t>Fidelity Global Multi Asset Income fund - A - Acc - dollar</t>
  </si>
  <si>
    <t>LU0905233846</t>
  </si>
  <si>
    <t>Invesco Euro Equity fund - Part E</t>
  </si>
  <si>
    <t>LU1240329380</t>
  </si>
  <si>
    <t>Lazard Small Cap Euro - R</t>
  </si>
  <si>
    <t>Lazard Small caps France - Part R</t>
  </si>
  <si>
    <t>FR0010679902</t>
  </si>
  <si>
    <t>FR0010505313</t>
  </si>
  <si>
    <t>Lazard corpo Euro High Yield - Part C</t>
  </si>
  <si>
    <t>Pluvalca Disruptives Opportunities</t>
  </si>
  <si>
    <t>FR0013076528</t>
  </si>
  <si>
    <t>15% &gt; 8%</t>
  </si>
  <si>
    <t>IE00B2NXKW18</t>
  </si>
  <si>
    <t>DE00A1XDYL9</t>
  </si>
  <si>
    <t>Oddo BHF Polaris Moderate (ex Oddo BHF Total return)</t>
  </si>
  <si>
    <t>LFP Profil Performance - R</t>
  </si>
  <si>
    <t>Athymis Patrimoine</t>
  </si>
  <si>
    <t>FR0010772129</t>
  </si>
  <si>
    <t>15% &gt; 6%</t>
  </si>
  <si>
    <t>GemAsia</t>
  </si>
  <si>
    <t>FR0013291861</t>
  </si>
  <si>
    <t>15% &gt; Indice MSCI Emerging Markets en euros dividendes réinvestis</t>
  </si>
  <si>
    <t>15% &gt; Indice MSCI EM en euros dividendes réinvestis</t>
  </si>
  <si>
    <t>R Co crédit Horizon 12 mois</t>
  </si>
  <si>
    <t>FR0010697482</t>
  </si>
  <si>
    <t>LU1670618187</t>
  </si>
  <si>
    <t>M&amp;G Asian Fund - Part  A en euros</t>
  </si>
  <si>
    <t xml:space="preserve">HSBC Global Investment - Indian Equity </t>
  </si>
  <si>
    <t xml:space="preserve">Aequam Dynamic Premia Equity - Part I </t>
  </si>
  <si>
    <t>FR0013305513</t>
  </si>
  <si>
    <t>M&amp;G Global Macro Bond fund - Part A</t>
  </si>
  <si>
    <t>FR0007028907</t>
  </si>
  <si>
    <t>R-co Opal Modéré</t>
  </si>
  <si>
    <t>R-co Opal Équilibre</t>
  </si>
  <si>
    <t>FR0000981458</t>
  </si>
  <si>
    <t>R-co Opal Croissance</t>
  </si>
  <si>
    <t>FR0007025523</t>
  </si>
  <si>
    <t>LU1336183840</t>
  </si>
  <si>
    <t>Exane Zéphir - Part A - Euro</t>
  </si>
  <si>
    <t>Exane Mercury fund - Part A - Euro - Instit</t>
  </si>
  <si>
    <t>15% performance positive (HWM)</t>
  </si>
  <si>
    <t>FR0007457890</t>
  </si>
  <si>
    <t>15% &gt; Indice IEIF Eurozone dividendes réinvestis</t>
  </si>
  <si>
    <t>FR0012649689</t>
  </si>
  <si>
    <t>Finaltis Titan - Part A</t>
  </si>
  <si>
    <t>15% &gt; Composite (55% Euro Stoxx Net return - 25% S&amp;P - 20% Eonia)</t>
  </si>
  <si>
    <t>BNY Mellon Global Return</t>
  </si>
  <si>
    <t>IE00B4Z6MP99</t>
  </si>
  <si>
    <t>IE00B11YFN53</t>
  </si>
  <si>
    <t>BNY Mellon Emerging Markets Debt Local - USD</t>
  </si>
  <si>
    <t>IE00B29M2K49</t>
  </si>
  <si>
    <t>BNY Mellon Long Term Global Equity</t>
  </si>
  <si>
    <t>Digital Funds Stars Europe - Acc</t>
  </si>
  <si>
    <t>Digital Funds Stars Europe - Ex UK - Acc</t>
  </si>
  <si>
    <t>LU0259626645</t>
  </si>
  <si>
    <t>LU0090784017</t>
  </si>
  <si>
    <t>Echiquier Entrepreneurs</t>
  </si>
  <si>
    <t>15% &gt; MSCI Europe ex UK</t>
  </si>
  <si>
    <t>LU0048585144</t>
  </si>
  <si>
    <t>Fidelity Funds - Japan Fund A-DIST-JPY</t>
  </si>
  <si>
    <t>Allianz Global Investors Fund - Allianz Japan Equity AT (H-EUR)</t>
  </si>
  <si>
    <t>CPR Japan ESG P</t>
  </si>
  <si>
    <t>Federal Indiciel Japon P</t>
  </si>
  <si>
    <t>Fidelity Funds - Japan Advantage Fund A-DIST-EUR (hedged)</t>
  </si>
  <si>
    <t>Pictet-Japanese Equity Opportunities P EUR</t>
  </si>
  <si>
    <t>Schroder International Selection Fund Japanese Equity A Accumulation EUR Hedged</t>
  </si>
  <si>
    <t>M&amp;G (Lux) Japan Smaller Companies Fund A EUR Acc</t>
  </si>
  <si>
    <t>PIMCO GIS Emerging Local Bond Fund E - Class Euro</t>
  </si>
  <si>
    <t>IE00B5ZW6Z28</t>
  </si>
  <si>
    <t>PIMCO GIS Emerging Market Bond Fund - Hedged - Part E - Euro</t>
  </si>
  <si>
    <t>IE00B11XYW43</t>
  </si>
  <si>
    <t>Indice JP Morgan EMBI Global (Euro Hedged)</t>
  </si>
  <si>
    <t>Vega Millenials</t>
  </si>
  <si>
    <t>FR0013379054</t>
  </si>
  <si>
    <t>Vega Disruption</t>
  </si>
  <si>
    <t xml:space="preserve">20% &gt; MSCI World Total Return en euros </t>
  </si>
  <si>
    <t>FR0013299047</t>
  </si>
  <si>
    <t>LU0128499158</t>
  </si>
  <si>
    <t>M&amp;G Global Listed Infrastructure Fund</t>
  </si>
  <si>
    <t>LU1665237969</t>
  </si>
  <si>
    <t>CPR Global Disruptive Opportunities</t>
  </si>
  <si>
    <t>Robecco Global Fintech Equities</t>
  </si>
  <si>
    <t>UBS Equity Biotech</t>
  </si>
  <si>
    <t xml:space="preserve">Pictet Sirius - L/S </t>
  </si>
  <si>
    <t>LU1799936437</t>
  </si>
  <si>
    <t>FR0010638718</t>
  </si>
  <si>
    <t>20% &gt; 6% / an</t>
  </si>
  <si>
    <t>LmdG Flex Patrimoine - Part P (clients banque privée)</t>
  </si>
  <si>
    <t>LmdG Flex Patrimoine - Part R (clients Retail)</t>
  </si>
  <si>
    <t>FR0010626291</t>
  </si>
  <si>
    <t>LU0119620416</t>
  </si>
  <si>
    <t>Morgan Stanley Investment Funds - Global Brands Fund - en USD</t>
  </si>
  <si>
    <t>JP Morgan Asian Growth</t>
  </si>
  <si>
    <t>Insertion Emplois Dynamique</t>
  </si>
  <si>
    <t>FR0010702084</t>
  </si>
  <si>
    <t>LU0316493666</t>
  </si>
  <si>
    <t>Templeton Asian -  Growth Fund - N (acc) H1</t>
  </si>
  <si>
    <t>Oddo BHF Artificial Intelligence</t>
  </si>
  <si>
    <t>Tikehau Subfin Fund - Action R-C</t>
  </si>
  <si>
    <t>LU1585264176</t>
  </si>
  <si>
    <t>10% &gt; Indice BoAML Euro 3-5</t>
  </si>
  <si>
    <t>Tikehau Subfin Fund - I</t>
  </si>
  <si>
    <t>LU1585264762</t>
  </si>
  <si>
    <t>Fonds épargne salariale</t>
  </si>
  <si>
    <t>Eres M&amp;G Équilibre</t>
  </si>
  <si>
    <t>Eres LFP Patrimoine Flex</t>
  </si>
  <si>
    <t>Eres Sélection Modérée</t>
  </si>
  <si>
    <t>Eres Sélection Moyen terme</t>
  </si>
  <si>
    <t>Eres Sélection long terme</t>
  </si>
  <si>
    <t>Eres Sélection PME</t>
  </si>
  <si>
    <t>Eres Sycomore Allocation</t>
  </si>
  <si>
    <t>Eres Echiquier Diversifié</t>
  </si>
  <si>
    <t>Eres Comgest</t>
  </si>
  <si>
    <t>Eres Carmignac Investissement</t>
  </si>
  <si>
    <t>Eres Echiquier Actions</t>
  </si>
  <si>
    <t>Eres BDL</t>
  </si>
  <si>
    <t>Eres Carmignac Équilibre</t>
  </si>
  <si>
    <t>NON</t>
  </si>
  <si>
    <t>Eres DNCA Eurose</t>
  </si>
  <si>
    <t>Eres Sycomore Actions</t>
  </si>
  <si>
    <t>Eres Moneta</t>
  </si>
  <si>
    <t>Eres H20 Quatuor</t>
  </si>
  <si>
    <t>Fonds monétaires - CHF</t>
  </si>
  <si>
    <t>Fonds monétaires - GBP</t>
  </si>
  <si>
    <t>JP Morgan Liquidity Funds - GBP - Fund A</t>
  </si>
  <si>
    <t>LU0070177588</t>
  </si>
  <si>
    <t>Fidelity Funds - Sterling Cash Fund A - Acc - GBP</t>
  </si>
  <si>
    <t>LU0766125016</t>
  </si>
  <si>
    <t>LU0049015760</t>
  </si>
  <si>
    <t>Aberdeen Standard Liquidity Fund - Sterling Fund A- 2 ACC</t>
  </si>
  <si>
    <t>LU1819480192</t>
  </si>
  <si>
    <t>Echiquier Intelligence Artificiel - Part B</t>
  </si>
  <si>
    <t>Fusion avec Cristal en novembre 2019</t>
  </si>
  <si>
    <t>Exane Cristal - part B</t>
  </si>
  <si>
    <t>LU0616900691</t>
  </si>
  <si>
    <t>Allianz crédit opportunities</t>
  </si>
  <si>
    <t>Tailor</t>
  </si>
  <si>
    <t>LU0853555380</t>
  </si>
  <si>
    <t>Jupiter Dynamic Bond - Part L</t>
  </si>
  <si>
    <t>Jupiter European Growth</t>
  </si>
  <si>
    <t>LU0260085492</t>
  </si>
  <si>
    <t>Jupiter Flexible Income - Part L - euro</t>
  </si>
  <si>
    <t>LU1846714258</t>
  </si>
  <si>
    <t>Jupiter Global Emerging Markets Corporate Bond</t>
  </si>
  <si>
    <t>JP Morgan Global Core Real Assets</t>
  </si>
  <si>
    <t>LU1885494549</t>
  </si>
  <si>
    <t>15% &gt; Indice Mid &amp; Small</t>
  </si>
  <si>
    <t>Fonds actions de la zone Euro - Mid &amp; small cap</t>
  </si>
  <si>
    <t>MSCI Euro Micro Total Return</t>
  </si>
  <si>
    <t>FR0011759299</t>
  </si>
  <si>
    <t>FR0011540558</t>
  </si>
  <si>
    <t>Ouessant - Part P</t>
  </si>
  <si>
    <t xml:space="preserve">15% &gt; Eonia </t>
  </si>
  <si>
    <t>Ouessant - Part A</t>
  </si>
  <si>
    <t>FR0010985945</t>
  </si>
  <si>
    <t>BNP Paribas Insticash - GBP</t>
  </si>
  <si>
    <t>LU0167236651</t>
  </si>
  <si>
    <t>FR0000011355</t>
  </si>
  <si>
    <t>Essor Japon Opportunités C EUR</t>
  </si>
  <si>
    <t>LU0816909369</t>
  </si>
  <si>
    <t>Pluvalca Initiatives PME - Part B</t>
  </si>
  <si>
    <t>FR0013173051</t>
  </si>
  <si>
    <t>12% &gt; performance de 5%</t>
  </si>
  <si>
    <t>PEA et PEA-PME</t>
  </si>
  <si>
    <t>Fonds actions françaises micro cap - PEA - PME</t>
  </si>
  <si>
    <t>Carmignac Portfolio Unconstrained credit</t>
  </si>
  <si>
    <t>Blue Bay Invetsment Grade Euro Govt Bd Euro</t>
  </si>
  <si>
    <t>LU0549537040</t>
  </si>
  <si>
    <t>JP Morgan Funds - Global Healthcare Fund</t>
  </si>
  <si>
    <t>LU1021349151</t>
  </si>
  <si>
    <t>LU0159052710</t>
  </si>
  <si>
    <t>Quadrige France small caps</t>
  </si>
  <si>
    <t>Exane Pléiade - part A</t>
  </si>
  <si>
    <t>Puis fusion avec Pléaide en nov.2019</t>
  </si>
  <si>
    <t>Exane Integrale - Part S</t>
  </si>
  <si>
    <t>LU1733196908</t>
  </si>
  <si>
    <t>Exane Overdrive Fund - Part A</t>
  </si>
  <si>
    <t>Exane Care</t>
  </si>
  <si>
    <t>Fonds soft close</t>
  </si>
  <si>
    <t>Soft close sauf quelques clts</t>
  </si>
  <si>
    <t>Portzamparc Entrepreneurs</t>
  </si>
  <si>
    <t>FR0013186319</t>
  </si>
  <si>
    <t>FR0011631050</t>
  </si>
  <si>
    <t>20% &gt; indice de référence</t>
  </si>
  <si>
    <t>FCP Mon PEA - Part R</t>
  </si>
  <si>
    <t>Alken Fund- Absolute Return Europe - Part A</t>
  </si>
  <si>
    <t>LU1876459725</t>
  </si>
  <si>
    <t>LU1876459212</t>
  </si>
  <si>
    <t>IE00B2NPKV68</t>
  </si>
  <si>
    <t>iShares JP Morgan EM Bond UCITS ETF USD - distribution</t>
  </si>
  <si>
    <t>FR0010229187</t>
  </si>
  <si>
    <t>FR0012127389</t>
  </si>
  <si>
    <t>15% &gt; Indice composite 50%-S&amp;P 500 et 50% DJ Stoxx 600)</t>
  </si>
  <si>
    <t>FR0011672799</t>
  </si>
  <si>
    <t>Échiquier AltaRocca Convertibles - Part A</t>
  </si>
  <si>
    <t>Varenne Valeur - Part A</t>
  </si>
  <si>
    <t>Varenne Sélection - Part A</t>
  </si>
  <si>
    <t>Varenne Global - Part A</t>
  </si>
  <si>
    <t>DE000A0X7541</t>
  </si>
  <si>
    <t>Templeton Global Total Return - N (acc) - Euro</t>
  </si>
  <si>
    <t>LU0260870745</t>
  </si>
  <si>
    <t>Templeton Asian Growth N (acc) Euro</t>
  </si>
  <si>
    <t>LU0128522744</t>
  </si>
  <si>
    <t>LU0571101129</t>
  </si>
  <si>
    <t>G Fund Euro High Yield Bonds - ID</t>
  </si>
  <si>
    <t>LU0567781017</t>
  </si>
  <si>
    <t>Amundi Money Market Fund - Short Term (GBP) - IV</t>
  </si>
  <si>
    <t>Durandal</t>
  </si>
  <si>
    <t>BDL Transition</t>
  </si>
  <si>
    <t>BDL Transition - Part E</t>
  </si>
  <si>
    <t>LU2066074910</t>
  </si>
  <si>
    <t>Seb Nordic Small Cap</t>
  </si>
  <si>
    <t>LU0385664312</t>
  </si>
  <si>
    <t>M&amp;G Emerging Market Bond fund - Part en Euro</t>
  </si>
  <si>
    <t>LU1670631016</t>
  </si>
  <si>
    <t>Mandarine Valeur - Part I</t>
  </si>
  <si>
    <t>OTEA Actions Europe</t>
  </si>
  <si>
    <t>Mandarine Unique - Part I</t>
  </si>
  <si>
    <t>BNP Paribas Aqua</t>
  </si>
  <si>
    <t>Sofidy Sélection 1</t>
  </si>
  <si>
    <t>LU0602539867</t>
  </si>
  <si>
    <t>Nordea - Emerging Stars Equity Fund - en Euro</t>
  </si>
  <si>
    <t>Schroders Euro High Yield</t>
  </si>
  <si>
    <t>Lazard Capital fi - PVC Euro</t>
  </si>
  <si>
    <t>FR0010952788</t>
  </si>
  <si>
    <t>15% &gt; Indicateur de référence</t>
  </si>
  <si>
    <t>Helium  Performance - Part A</t>
  </si>
  <si>
    <t>LU0912261970</t>
  </si>
  <si>
    <t>20% &gt; Libor 1 mois - HWM</t>
  </si>
  <si>
    <t>FR0010371609</t>
  </si>
  <si>
    <t>Allianz Euro High Yield I C/D</t>
  </si>
  <si>
    <t>IE0005315449</t>
  </si>
  <si>
    <t>Muzinich Europeyield HEUR Acc A</t>
  </si>
  <si>
    <t>SANSO Objectif Durable 2024</t>
  </si>
  <si>
    <t>ESG</t>
  </si>
  <si>
    <t>Fonds obligataires crédit HY - Etats-Unis</t>
  </si>
  <si>
    <t>Réouvert</t>
  </si>
  <si>
    <t>LU0073230004</t>
  </si>
  <si>
    <t>H2O Multi Emerging Debt - Part I - Dollar</t>
  </si>
  <si>
    <t>LU0332400745</t>
  </si>
  <si>
    <t>JPM Emerg Mkts Lcl Ccy Dbt C (acc) EUR</t>
  </si>
  <si>
    <t>LU0273498039</t>
  </si>
  <si>
    <t>Aviva Investors EM Lcl Ccy Bd I EUR Acc</t>
  </si>
  <si>
    <t>IE00B3DJ5Q52</t>
  </si>
  <si>
    <t>Hermes Global Emerging Mkts F USD Acc</t>
  </si>
  <si>
    <t>FR0011694256</t>
  </si>
  <si>
    <t>Seilern World Growth</t>
  </si>
  <si>
    <t>FR0007066725</t>
  </si>
  <si>
    <t>Indice BofAML BB-B Non financial High Yield - Euro hedged</t>
  </si>
  <si>
    <t>IE00B12VW904</t>
  </si>
  <si>
    <t>ETF obligataires émergents</t>
  </si>
  <si>
    <t xml:space="preserve">PIMCO Emerging Markets Advantage Local Bond Index </t>
  </si>
  <si>
    <t>IE00B4P11460</t>
  </si>
  <si>
    <t>Indice JP Morgan GBI- EM- Global Diversified (Euro - Unhedged)</t>
  </si>
  <si>
    <t>Fonds obligataires émergents en devise locale</t>
  </si>
  <si>
    <t>Tempo</t>
  </si>
  <si>
    <t>FR0010988147</t>
  </si>
  <si>
    <t>EDR Japan A - en Euros</t>
  </si>
  <si>
    <t>EDR Fund Income Europe</t>
  </si>
  <si>
    <t>Ginjer Actifs 360 - Part A</t>
  </si>
  <si>
    <t>M&amp;G European High Yield Bond fund - fusionné le 25/1/2019</t>
  </si>
  <si>
    <t>Oddo Haut Rendement 2021 - fusionné le 24/9/19</t>
  </si>
  <si>
    <t>ABN AMRO Global High Yield 2021 - fusionné le 3/12/2019</t>
  </si>
  <si>
    <t>Candriam Bonds Emerging Markets - Euro - Hedged</t>
  </si>
  <si>
    <t>Aberden Global Select Emerging Market - Hedged - Euro</t>
  </si>
  <si>
    <t>Fonds obligataires États émergents - Hard currency - Hedged</t>
  </si>
  <si>
    <t>Fonds obligataires États émergents - Non Hedged</t>
  </si>
  <si>
    <t xml:space="preserve">Indice JP Morgan Corporate EMBI </t>
  </si>
  <si>
    <t>IE00B4KZTR23</t>
  </si>
  <si>
    <t>BNY Mellon Emerging Markets Corporate Debt Fund - En dollar</t>
  </si>
  <si>
    <t>Morgan Stanley - INVF Emerging Market Debt</t>
  </si>
  <si>
    <t>Invesco Emerging Market Corporate Bond - Part A - En dollar</t>
  </si>
  <si>
    <t>Fonds obligataires émergents - Corporate - en dollar</t>
  </si>
  <si>
    <t>Fonds obligataires émergents - Corporate - en euros</t>
  </si>
  <si>
    <t>Aviva Investors EM Lcl Ccy Bd - Part B</t>
  </si>
  <si>
    <t>LU0274935138</t>
  </si>
  <si>
    <t>Indice MSCI Ac Asia ex Japan en euros</t>
  </si>
  <si>
    <t>Comgest Growth Emerging Markets - Euro</t>
  </si>
  <si>
    <t>LU0935230671</t>
  </si>
  <si>
    <t>Seeyond Global Minvol - I/A</t>
  </si>
  <si>
    <t>PIMCO GIS Global Bond Fund</t>
  </si>
  <si>
    <t>IE00B11XZ103</t>
  </si>
  <si>
    <t>Lazard Crédit fi - Part IVC</t>
  </si>
  <si>
    <t xml:space="preserve">Amundi Actions Foncier </t>
  </si>
  <si>
    <t>FR0000972655</t>
  </si>
  <si>
    <t>LU0217139020</t>
  </si>
  <si>
    <t>Fonds actions anglaises</t>
  </si>
  <si>
    <t>IE00B00FV128</t>
  </si>
  <si>
    <t>LU1305089796</t>
  </si>
  <si>
    <t>Vontobel Fund - Emerging Markets Corporate Bond - Part I  - En dollar</t>
  </si>
  <si>
    <t xml:space="preserve">Vontobel Fund - Emerging Markets Corporate Bond - Part I  - Hedge </t>
  </si>
  <si>
    <t>LU1750111533</t>
  </si>
  <si>
    <t xml:space="preserve">Acatis IFK Value Renten </t>
  </si>
  <si>
    <t>FR0000097503</t>
  </si>
  <si>
    <t>FR0000097495</t>
  </si>
  <si>
    <t>DE000A0X7582</t>
  </si>
  <si>
    <t>20% (75% Eonia +1% + 25 DJ Stoxx Europe 600 NR)</t>
  </si>
  <si>
    <t>LU1623762843</t>
  </si>
  <si>
    <t>10% &gt; Indice composite (75% ML Euro Corporate + 25% ML Euro HY)</t>
  </si>
  <si>
    <t>BNP Paribas Global Environnement</t>
  </si>
  <si>
    <t>Megatrends' Champions - Forum One - Colville Square</t>
  </si>
  <si>
    <t>Sequoia Fund</t>
  </si>
  <si>
    <t>IE00B84J9L26</t>
  </si>
  <si>
    <t>PIMCO GIS Income Fund - Euro - Hedged - Cap.</t>
  </si>
  <si>
    <t>FR0010010827</t>
  </si>
  <si>
    <t>IE00B3CCJB88</t>
  </si>
  <si>
    <t>Guinness Global Energy D</t>
  </si>
  <si>
    <t>FR0012020774</t>
  </si>
  <si>
    <t>Kirao Multicaps Alpha</t>
  </si>
  <si>
    <t>Vital Flex Dynamique</t>
  </si>
  <si>
    <t>FR0011062686</t>
  </si>
  <si>
    <t xml:space="preserve">15% &gt; Indice composite </t>
  </si>
  <si>
    <t>10% &gt; 5%</t>
  </si>
  <si>
    <t>FR0010349977</t>
  </si>
  <si>
    <t>FR0011288513</t>
  </si>
  <si>
    <t>Sycomore Sélection crédit - R</t>
  </si>
  <si>
    <t>10% Indice de référence</t>
  </si>
  <si>
    <t>BNP Paribas US small cap - Part en USD</t>
  </si>
  <si>
    <t>Richelieu Pragma Europe (ex - Richelieu Spécial)</t>
  </si>
  <si>
    <t>20% &gt; Indice FTSE EPRA</t>
  </si>
  <si>
    <t>Pictet TR - Corto Europe - I Euro</t>
  </si>
  <si>
    <t>LU0496442640</t>
  </si>
  <si>
    <t>Neuberger Berman HY Bd EUR I Acc - Part Hedge</t>
  </si>
  <si>
    <t>LU0261951288</t>
  </si>
  <si>
    <t>Fonds absorbé</t>
  </si>
  <si>
    <t>Lafayette Dalton</t>
  </si>
  <si>
    <t xml:space="preserve">LFP Opportunity Patrimoine (ex-Aramis Patrimoine) </t>
  </si>
  <si>
    <t>FR0013433505</t>
  </si>
  <si>
    <t>Echiquier Allocation Flexible (ex-Echiquier Stamina Patrimoine)</t>
  </si>
  <si>
    <t>Harmonis Réactif - Part C</t>
  </si>
  <si>
    <t>Schelcher Pce Conv. (ex Schelcher prince convertible ISR Europe)</t>
  </si>
  <si>
    <t>FR0011167410</t>
  </si>
  <si>
    <t>Sanso Conviction - A (ex-Convictions Premium)</t>
  </si>
  <si>
    <t>LU1864504425</t>
  </si>
  <si>
    <t>Oddo BHF Polaris Balanced (ex - Oddo BHF Value Balanced)</t>
  </si>
  <si>
    <t>BNP Paribas Target Risk Balanced</t>
  </si>
  <si>
    <t>FR0011170182</t>
  </si>
  <si>
    <t xml:space="preserve">Fonds actions européennes Midcap &amp; Smallcap </t>
  </si>
  <si>
    <t>IE00B6R51Z18</t>
  </si>
  <si>
    <t>OFI Euro High Yield - Part IC</t>
  </si>
  <si>
    <t>FR0010596783</t>
  </si>
  <si>
    <t>Fonds obligataires crédit - Investment Grade - Europe</t>
  </si>
  <si>
    <t>Fonds obligataires crédit - High Yield - Europe</t>
  </si>
  <si>
    <t>LU0451950314</t>
  </si>
  <si>
    <t>Janus Henderson Euro Corporate Bond Fund</t>
  </si>
  <si>
    <t>Non depuis le 1/7/2019</t>
  </si>
  <si>
    <t>Janus Henderson Euro High Yield Bond Fund</t>
  </si>
  <si>
    <t>LU0828815570</t>
  </si>
  <si>
    <t>Amundi Funds Optimal Yield - I2 Euro</t>
  </si>
  <si>
    <t>LU1883337708</t>
  </si>
  <si>
    <t>LU1829219390</t>
  </si>
  <si>
    <t>Indice Euro Stoxx Banks Net Return Euro</t>
  </si>
  <si>
    <t>LU1792143858</t>
  </si>
  <si>
    <t>I Shares Stoxx Europe 600</t>
  </si>
  <si>
    <t>Lyxor ETF FTSE MBE - Italy</t>
  </si>
  <si>
    <t>FR0010287102</t>
  </si>
  <si>
    <t>R-co Opal European Equity Managers (PEA)</t>
  </si>
  <si>
    <t>Lyxor Nasdaq 100 ETF Acc</t>
  </si>
  <si>
    <t>LU1829221024</t>
  </si>
  <si>
    <t>LU0252633754</t>
  </si>
  <si>
    <t>Lemanik - Selected Bond</t>
  </si>
  <si>
    <t>LU1112682403</t>
  </si>
  <si>
    <t>IE00B3ZW0K18</t>
  </si>
  <si>
    <t>LU0260869903</t>
  </si>
  <si>
    <t>Franklin US Opportunities Fund - Part en Euro</t>
  </si>
  <si>
    <t>DE0002635307</t>
  </si>
  <si>
    <t>FR0011646454</t>
  </si>
  <si>
    <t>Prévoir Gestion Actions I</t>
  </si>
  <si>
    <t>FR0010839555</t>
  </si>
  <si>
    <t>R-co Conviction Equity Value Euro I EUR</t>
  </si>
  <si>
    <t>LU0106261612</t>
  </si>
  <si>
    <t>Schroder ISF US Smaller Coms A Acc USD</t>
  </si>
  <si>
    <t>IE00B5BHGW80</t>
  </si>
  <si>
    <t>Muzinich ShortDurationHY HEUR Acc A</t>
  </si>
  <si>
    <t>IE00B9721Z33</t>
  </si>
  <si>
    <t>Muzinich ShortDurationHY HEUR Acc H</t>
  </si>
  <si>
    <t>LU0571100584</t>
  </si>
  <si>
    <t>G Fund European Convertible Bd IC EUR</t>
  </si>
  <si>
    <t>LU1951228227</t>
  </si>
  <si>
    <t>Thematics Water Fund - Part I/A en USD</t>
  </si>
  <si>
    <t>Fonds obligataires - États - États-Unis</t>
  </si>
  <si>
    <t>IE00BF2FN869</t>
  </si>
  <si>
    <t>Candriam Equities L Oncology Impact</t>
  </si>
  <si>
    <t>LU1864481467</t>
  </si>
  <si>
    <t>CM-CIC PME-ETI Actions</t>
  </si>
  <si>
    <t>FR0011631019</t>
  </si>
  <si>
    <t>FR0000974149</t>
  </si>
  <si>
    <t>CAM Gestion Convertible Europe</t>
  </si>
  <si>
    <t>Liste des fonds</t>
  </si>
  <si>
    <t>Echiquier Agressor</t>
  </si>
  <si>
    <t>Échiquier Arty</t>
  </si>
  <si>
    <t>Échiquier Arty - Part R (Italie)</t>
  </si>
  <si>
    <t>FR0011275015</t>
  </si>
  <si>
    <t>Pluvalca Health Opportunities - Arbevel - Part A</t>
  </si>
  <si>
    <t>IE00B3XXRP09</t>
  </si>
  <si>
    <t xml:space="preserve">iShares S&amp;P 500 EUR Hedged ETF Acc </t>
  </si>
  <si>
    <t>Vanguard S&amp;P 500 UCITS ETF en euros</t>
  </si>
  <si>
    <t>BNP Paribas Easy ETF S&amp;P 500 - Hedged</t>
  </si>
  <si>
    <t>FR0013041530</t>
  </si>
  <si>
    <t>FR0007052782</t>
  </si>
  <si>
    <t>Lyxor S&amp;P 500 UCITS ETF - Dist (EUR)</t>
  </si>
  <si>
    <t>LU0496786574</t>
  </si>
  <si>
    <t>LU0959211326</t>
  </si>
  <si>
    <t>FR0010315770</t>
  </si>
  <si>
    <t>I Share MSCI World Euro Hedged UCITS ETF (Acc)</t>
  </si>
  <si>
    <t>IE00B441G979</t>
  </si>
  <si>
    <t>Sycomore Sélection Midcap R</t>
  </si>
  <si>
    <t>R-co Thematic Gold Mining</t>
  </si>
  <si>
    <t>I Shares Gold Producers - en euros</t>
  </si>
  <si>
    <t>Fidelity fund China consumer - En euros</t>
  </si>
  <si>
    <t>Part suspendue</t>
  </si>
  <si>
    <t>LU1611255552</t>
  </si>
  <si>
    <t>iShares FTSE 100 ETF GBP Acc</t>
  </si>
  <si>
    <t>IE00B53HP851</t>
  </si>
  <si>
    <t>LU1437025296</t>
  </si>
  <si>
    <t>Footsie All shares 100 en £</t>
  </si>
  <si>
    <t>S&amp;P 500 dividendes réinvestis en dollars</t>
  </si>
  <si>
    <t>S&amp;P 500 dividendes réinvestis en euros</t>
  </si>
  <si>
    <t>Nasdaq 100 Net Total Return Index en euros</t>
  </si>
  <si>
    <t xml:space="preserve">Amundi MSCI UK IMI SRI ETF DR </t>
  </si>
  <si>
    <t>LU1650492173</t>
  </si>
  <si>
    <t>Lyxor MSCI World UCITS ETF - Distribution - en Euros</t>
  </si>
  <si>
    <t>IE00B60SX402</t>
  </si>
  <si>
    <t>Invesco Russell 2000 ETF</t>
  </si>
  <si>
    <t>Clartan Europe</t>
  </si>
  <si>
    <t>Clartan Patrimoine</t>
  </si>
  <si>
    <t>Clartan Valeurs</t>
  </si>
  <si>
    <t>Gay-Lussac Microcaps - Part I</t>
  </si>
  <si>
    <t>BNP Paribas Fund Europe Convertible</t>
  </si>
  <si>
    <t>Oddo BHF European Convertible Moderate</t>
  </si>
  <si>
    <t>UBS Bond SICAV - Convertible Global - P</t>
  </si>
  <si>
    <t xml:space="preserve">R - co Conviction Crédit Euro </t>
  </si>
  <si>
    <t>R-co Thematic Real Estate</t>
  </si>
  <si>
    <t>Gay Lussac Smallcaps</t>
  </si>
  <si>
    <t>Twenty First France Smidcaps</t>
  </si>
  <si>
    <t>Fidelity European High Yield Fund - E- Acc</t>
  </si>
  <si>
    <t>LU0238209786</t>
  </si>
  <si>
    <t>LU0138645519</t>
  </si>
  <si>
    <t>DPAM Bonds Higher Yield</t>
  </si>
  <si>
    <t>BOFA Merril Lynch BB-B Euro High Yield</t>
  </si>
  <si>
    <t>IE00B240WN62</t>
  </si>
  <si>
    <t>LU1390062831</t>
  </si>
  <si>
    <t>Lyxor US$ 10 Y Inflation Expectations en dollar</t>
  </si>
  <si>
    <t>Lyxor US$ 10 Y Inflation Expectations en euro</t>
  </si>
  <si>
    <t>LU1823601049*</t>
  </si>
  <si>
    <t>LU1407890620</t>
  </si>
  <si>
    <t>LU1900066975</t>
  </si>
  <si>
    <t>Fonds &amp; ETF Actions coréennes</t>
  </si>
  <si>
    <t>Indice MSCI Korea</t>
  </si>
  <si>
    <t>Fonds actions européennes sectorielles : banque</t>
  </si>
  <si>
    <t>Fonds actions européennes sectorielles : Télécom</t>
  </si>
  <si>
    <t>LU1834988609</t>
  </si>
  <si>
    <t>Lyxor Stoxx Europe 600 Telecommunication UCITS ETF - Acc</t>
  </si>
  <si>
    <t xml:space="preserve">Lyxor Stoxx Europe 600 - Healthcare </t>
  </si>
  <si>
    <t>LU2082997516</t>
  </si>
  <si>
    <t xml:space="preserve">Oddo BHF - Best Thematics </t>
  </si>
  <si>
    <t>Comgest - Renaissance Europe</t>
  </si>
  <si>
    <t>Tocqueville Dividende ISR</t>
  </si>
  <si>
    <t>Tocqueville Value Europe ISR</t>
  </si>
  <si>
    <t>Thematics AAA Consumer</t>
  </si>
  <si>
    <t>Madeleine Europa One (zone bourse)</t>
  </si>
  <si>
    <t>Oddo BHF Future of Finance</t>
  </si>
  <si>
    <t>Axiom European Banks Equity - Part C</t>
  </si>
  <si>
    <t>Axiom European banks Equity  - Part R</t>
  </si>
  <si>
    <t>Allianz Transition Actions Euro</t>
  </si>
  <si>
    <t>Palatine France Emploi Durable - Part C</t>
  </si>
  <si>
    <t>MCA Europe</t>
  </si>
  <si>
    <t>Amundi France Engagement - Part I</t>
  </si>
  <si>
    <t xml:space="preserve">Alquity Future World Global Impact </t>
  </si>
  <si>
    <t>IE00B2QWCY14</t>
  </si>
  <si>
    <t>iShares S&amp;P SmallCap 600 ETF - USD</t>
  </si>
  <si>
    <t>Oddo BHF Actions Japon - en euros</t>
  </si>
  <si>
    <t>Swiss Life Fund Multi Asset Moderate</t>
  </si>
  <si>
    <t>Tailor Allocation Défensive</t>
  </si>
  <si>
    <t>OFI Financial Investment - Precious Metals - Part R</t>
  </si>
  <si>
    <t>Marshall Wace Top UCITS</t>
  </si>
  <si>
    <t>IE00B45CRC90</t>
  </si>
  <si>
    <t>Oddo BHF Patrimoine</t>
  </si>
  <si>
    <t>Carmignac Portfolio Emerging Patrimoine</t>
  </si>
  <si>
    <t>Schelcher Flexible Short Duration  - Part C</t>
  </si>
  <si>
    <t>Schelcher Flexible Short Duration  - Part P</t>
  </si>
  <si>
    <t>Mage Global Équilibre</t>
  </si>
  <si>
    <t>Atlas Évimeria</t>
  </si>
  <si>
    <t>Kogosei Monde</t>
  </si>
  <si>
    <t>Pluvalca Credit Allocation - Part A</t>
  </si>
  <si>
    <t>Pluvalca MultiManagers</t>
  </si>
  <si>
    <t>Pluvalca Sustainable Opportunities - A</t>
  </si>
  <si>
    <t>Sunny Euro Crédit Opportunités</t>
  </si>
  <si>
    <t>Echiquier High Yield Europe</t>
  </si>
  <si>
    <t>FR0010804005</t>
  </si>
  <si>
    <t>Axiom Short Duration</t>
  </si>
  <si>
    <t>FR0010323287</t>
  </si>
  <si>
    <t>CPR Focus Inflation US - P</t>
  </si>
  <si>
    <t>Schelcher Prince Optimal Income ESG - P</t>
  </si>
  <si>
    <t>Sunny Patrimoine 2.0</t>
  </si>
  <si>
    <t>I Shares Oil &amp; Gas - en Euro</t>
  </si>
  <si>
    <t>Tocqueville Small Cap Euro</t>
  </si>
  <si>
    <t>Roche Brune Euro Valeurs Responsables</t>
  </si>
  <si>
    <t>Oddo BHF Active Small Cap</t>
  </si>
  <si>
    <t>JP Morgan Funds - China A - Share - Euros</t>
  </si>
  <si>
    <t>LU1255011097</t>
  </si>
  <si>
    <t>Betamax Global  Smart for Climate - part F</t>
  </si>
  <si>
    <t>Betamax Global  Smart for Climate - part I</t>
  </si>
  <si>
    <t>Schelcher Global High Yield - P</t>
  </si>
  <si>
    <t>H2O EuroAggregate (Part I)</t>
  </si>
  <si>
    <t>H2O EuroAggregate (Part R)</t>
  </si>
  <si>
    <t>FR0013476066</t>
  </si>
  <si>
    <t>FR0013511425</t>
  </si>
  <si>
    <t>Tikehau Short Duration</t>
  </si>
  <si>
    <t xml:space="preserve">Schelcher Convertibles - ESG - part P </t>
  </si>
  <si>
    <t>Echiquier Convexité SRI Europe - Part I</t>
  </si>
  <si>
    <t>Amundi Enhanced Ultra Short Term - Part I</t>
  </si>
  <si>
    <t>BE0948504387</t>
  </si>
  <si>
    <t>DPAM INVEST B Eqs Sust Food Trnds F Cap</t>
  </si>
  <si>
    <t>LU2233156749</t>
  </si>
  <si>
    <t>Amundi Index MSCI Japan</t>
  </si>
  <si>
    <t>Carmignac Climate Transition</t>
  </si>
  <si>
    <t>Natixis Loomis Sayles US Growth EQ Fund</t>
  </si>
  <si>
    <t>Sextant Tech (ancien Sextant Europe)</t>
  </si>
  <si>
    <t>Roche Brune Valeurs Responsables (ex - Europe Actions)</t>
  </si>
  <si>
    <t>Oddo BHF Métropole Sélection - Part A</t>
  </si>
  <si>
    <t>Abacus Quality (ex-PHCG European Macro Picks) - Part R</t>
  </si>
  <si>
    <t>Natixis - Seeyond Europe Min Variance - R</t>
  </si>
  <si>
    <t>Palatine Europe Sustainable</t>
  </si>
  <si>
    <t>Man Small cap</t>
  </si>
  <si>
    <t>Exane Pléiade performance - Part P</t>
  </si>
  <si>
    <t>Echiquier Hybrid Bonds</t>
  </si>
  <si>
    <t>LFP Loans Delff</t>
  </si>
  <si>
    <t>P2C Armonia</t>
  </si>
  <si>
    <t>Tikehau Equity Selection R Acc</t>
  </si>
  <si>
    <t>Ofi Oblig. International</t>
  </si>
  <si>
    <t>Ofi Invest rendement Europe</t>
  </si>
  <si>
    <t>Robecco Euro Government Bonds - Part I - Euro</t>
  </si>
  <si>
    <t>Invesco ETF - US Treasury 7-10 Year - Hedge - Euro</t>
  </si>
  <si>
    <t>LU0210245469</t>
  </si>
  <si>
    <t>R-co 4 Change Convertibles Europe</t>
  </si>
  <si>
    <t>Ofi Invest ISR Valeurs Europe - Part I</t>
  </si>
  <si>
    <t>Piquemal Houghton Global Equities</t>
  </si>
  <si>
    <t>LU2261172618</t>
  </si>
  <si>
    <t>IE00B43FT809</t>
  </si>
  <si>
    <t>BlackRock ICS Sterling Liquidity Fund - Acc</t>
  </si>
  <si>
    <t>IE00B02KXM00</t>
  </si>
  <si>
    <t>iShares EURO STOXX Small ETF EUR Dist</t>
  </si>
  <si>
    <t>LU2269164310</t>
  </si>
  <si>
    <t>Amundi MSCI Japan JPX - Hedge - ETF C EUR</t>
  </si>
  <si>
    <t>Amundi US Treasury 10 Years - UCITS ETF - Distr</t>
  </si>
  <si>
    <t>Lyxor IBEX 35</t>
  </si>
  <si>
    <t>FR0010251744</t>
  </si>
  <si>
    <t>Lyxor MSCI Disruptive Technology ESG Filtered (DR) UCITS ETF - Acc</t>
  </si>
  <si>
    <t>LU2023678282</t>
  </si>
  <si>
    <t>Nordea 1 Global Climate Engagemnt BP-USD -</t>
  </si>
  <si>
    <t>LU2463526074</t>
  </si>
  <si>
    <t>Amundi S&amp;P 500 UCITS ETF - Daily Hedged - Acc(EUR)</t>
  </si>
  <si>
    <t>LU0503932328</t>
  </si>
  <si>
    <t>JHHF Pan European Mid&amp;Large Cap A2 EUR</t>
  </si>
  <si>
    <t>FR0013391489</t>
  </si>
  <si>
    <t>Palatine France Mid Cap R</t>
  </si>
  <si>
    <t>Amundi CAC 40 (DR) ETF Dist A/I</t>
  </si>
  <si>
    <t>Amundi MSCI KOREA - UCITS ETF - Acc</t>
  </si>
  <si>
    <t>Amundi DAX (DR) ETF Acc</t>
  </si>
  <si>
    <t>Indive MSI Japan</t>
  </si>
  <si>
    <t>LU2147879543</t>
  </si>
  <si>
    <t>Auris Euro Rendement</t>
  </si>
  <si>
    <t>Dorval Convictions R</t>
  </si>
  <si>
    <t>LU2358389745</t>
  </si>
  <si>
    <t>LU2358392376</t>
  </si>
  <si>
    <t>Cumulé sur 16 ans (2008-2023)</t>
  </si>
  <si>
    <t>Cumulé sur 13 ans (2011-2023)</t>
  </si>
  <si>
    <t>Cumulé sur 11 ans (2013-2023)</t>
  </si>
  <si>
    <t>ODDO BHF Global Target 2028 CR EUR Acc -</t>
  </si>
  <si>
    <t>FR001400C7W0</t>
  </si>
  <si>
    <t>Tikehau 2027 R-Acc-EUR</t>
  </si>
  <si>
    <t>FR0013505450</t>
  </si>
  <si>
    <t>LU0157182857</t>
  </si>
  <si>
    <t>JP Morgan Funds - US Technology - Part en Euro</t>
  </si>
  <si>
    <t>BNP Paribas Fund USA small cap - Part en Euro</t>
  </si>
  <si>
    <t>JP Morgan IF US Select Equity Acc Euro - Hedge</t>
  </si>
  <si>
    <t>Constance Be America part I - en Euro</t>
  </si>
  <si>
    <t>Pictet Robotics - Part P - Part en Euro</t>
  </si>
  <si>
    <t>Pictet Security - Part P - Part en Euro</t>
  </si>
  <si>
    <t>Pictet Timber - Part P  - Part en Euro</t>
  </si>
  <si>
    <t>Pictet Premium Brands - Part P - Part en Euro</t>
  </si>
  <si>
    <t>Indosuez Funds Global Trends - P - Part en Euro</t>
  </si>
  <si>
    <t>Amundi Euro Stoxx Banks (DR) - UCITS ETF - Acc</t>
  </si>
  <si>
    <t>Lyxor Footsie 100 ETF - (Acc) en GBP</t>
  </si>
  <si>
    <t>iShares FTSE 250 ETF GBP Dist. En GBP</t>
  </si>
  <si>
    <t>TRA 16 ans (2008-2023)</t>
  </si>
  <si>
    <t>FR00140044I2</t>
  </si>
  <si>
    <t>FR0014008RO2</t>
  </si>
  <si>
    <t>IE00B435CG94</t>
  </si>
  <si>
    <t>IE00BM67HM91</t>
  </si>
  <si>
    <t>Xtrackers MSCI World Energy ETF 1C - En dollar</t>
  </si>
  <si>
    <t>Invesco Energy S&amp;P US Select. - En dollar</t>
  </si>
  <si>
    <t>Vanguard 250</t>
  </si>
  <si>
    <t>IE00B1TXHL60</t>
  </si>
  <si>
    <t>iShares Listed Private Eq ETF - Distribution -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</si>
</sst>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  <numFmt numFmtId="167" formatCode="_-* #,##0\ _€_-;\-* #,##0\ _€_-;_-* &quot;-&quot;??\ _€_-;_-@_-"/>
    <numFmt numFmtId="168" formatCode="0.0"/>
  </numFmts>
  <fonts count="22" x14ac:knownFonts="1"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02">
    <xf numFmtId="0" fontId="0" fillId="0" borderId="0"/>
    <xf numFmtId="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7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7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167" fontId="19" fillId="0" borderId="0" xfId="2" applyNumberFormat="1" applyFont="1" applyAlignment="1">
      <alignment horizontal="center"/>
    </xf>
    <xf numFmtId="10" fontId="19" fillId="0" borderId="0" xfId="0" applyNumberFormat="1" applyFont="1" applyAlignment="1">
      <alignment horizontal="center"/>
    </xf>
    <xf numFmtId="10" fontId="19" fillId="0" borderId="0" xfId="1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10" fontId="19" fillId="0" borderId="0" xfId="71" applyNumberFormat="1" applyFont="1" applyAlignment="1">
      <alignment horizontal="center"/>
    </xf>
    <xf numFmtId="166" fontId="19" fillId="0" borderId="0" xfId="1" applyNumberFormat="1" applyFont="1" applyAlignment="1">
      <alignment horizontal="center"/>
    </xf>
    <xf numFmtId="167" fontId="19" fillId="0" borderId="0" xfId="2" applyNumberFormat="1" applyFont="1" applyAlignment="1">
      <alignment horizontal="center" vertical="center"/>
    </xf>
    <xf numFmtId="10" fontId="19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164" fontId="12" fillId="0" borderId="0" xfId="71" applyFont="1"/>
    <xf numFmtId="166" fontId="12" fillId="0" borderId="0" xfId="0" applyNumberFormat="1" applyFont="1" applyAlignment="1">
      <alignment horizontal="center"/>
    </xf>
    <xf numFmtId="14" fontId="12" fillId="0" borderId="0" xfId="71" applyNumberFormat="1" applyFont="1" applyAlignment="1">
      <alignment horizontal="center"/>
    </xf>
    <xf numFmtId="167" fontId="12" fillId="0" borderId="0" xfId="2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166" fontId="12" fillId="0" borderId="0" xfId="1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10" fontId="12" fillId="0" borderId="0" xfId="0" applyNumberFormat="1" applyFont="1" applyAlignment="1">
      <alignment horizontal="center" vertical="center"/>
    </xf>
    <xf numFmtId="167" fontId="12" fillId="0" borderId="0" xfId="2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10" fontId="12" fillId="0" borderId="0" xfId="0" applyNumberFormat="1" applyFont="1"/>
    <xf numFmtId="0" fontId="12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10" fontId="12" fillId="0" borderId="0" xfId="1" applyNumberFormat="1" applyFont="1"/>
    <xf numFmtId="0" fontId="12" fillId="0" borderId="0" xfId="71" applyNumberFormat="1" applyFont="1" applyAlignment="1">
      <alignment horizontal="center"/>
    </xf>
    <xf numFmtId="10" fontId="12" fillId="0" borderId="0" xfId="71" applyNumberFormat="1" applyFont="1" applyAlignment="1">
      <alignment horizontal="center"/>
    </xf>
    <xf numFmtId="0" fontId="12" fillId="0" borderId="0" xfId="0" applyFont="1" applyAlignment="1">
      <alignment horizontal="left"/>
    </xf>
    <xf numFmtId="9" fontId="19" fillId="0" borderId="0" xfId="0" applyNumberFormat="1" applyFont="1" applyAlignment="1">
      <alignment horizontal="center"/>
    </xf>
    <xf numFmtId="10" fontId="19" fillId="0" borderId="0" xfId="0" applyNumberFormat="1" applyFont="1" applyAlignment="1">
      <alignment horizontal="center" vertical="center"/>
    </xf>
    <xf numFmtId="10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9" fontId="12" fillId="0" borderId="0" xfId="0" applyNumberFormat="1" applyFont="1"/>
    <xf numFmtId="0" fontId="19" fillId="0" borderId="0" xfId="0" applyFont="1" applyAlignment="1">
      <alignment horizontal="right"/>
    </xf>
    <xf numFmtId="14" fontId="12" fillId="0" borderId="0" xfId="0" applyNumberFormat="1" applyFont="1"/>
    <xf numFmtId="10" fontId="12" fillId="0" borderId="0" xfId="0" quotePrefix="1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6" fillId="0" borderId="0" xfId="0" applyFont="1"/>
    <xf numFmtId="166" fontId="11" fillId="0" borderId="0" xfId="1" applyNumberFormat="1" applyFont="1" applyFill="1" applyAlignment="1">
      <alignment horizontal="center"/>
    </xf>
    <xf numFmtId="14" fontId="20" fillId="0" borderId="0" xfId="0" applyNumberFormat="1" applyFont="1" applyAlignment="1">
      <alignment horizontal="center" vertical="center"/>
    </xf>
    <xf numFmtId="164" fontId="5" fillId="0" borderId="0" xfId="71" applyFont="1" applyAlignment="1">
      <alignment horizontal="center" vertical="center"/>
    </xf>
    <xf numFmtId="14" fontId="5" fillId="0" borderId="0" xfId="71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7" fontId="5" fillId="0" borderId="0" xfId="71" applyNumberFormat="1" applyFont="1" applyAlignment="1">
      <alignment horizontal="center" vertical="center"/>
    </xf>
    <xf numFmtId="164" fontId="5" fillId="0" borderId="0" xfId="71" applyFont="1" applyFill="1" applyAlignment="1">
      <alignment horizontal="center" vertical="center"/>
    </xf>
    <xf numFmtId="0" fontId="5" fillId="0" borderId="0" xfId="7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" fontId="5" fillId="0" borderId="0" xfId="7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0" xfId="0" applyFont="1"/>
    <xf numFmtId="10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590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" xfId="588" builtinId="8" hidden="1"/>
    <cellStyle name="Lien hypertexte" xfId="590" builtinId="8" hidden="1"/>
    <cellStyle name="Lien hypertexte" xfId="592" builtinId="8" hidden="1"/>
    <cellStyle name="Lien hypertexte" xfId="594" builtinId="8" hidden="1"/>
    <cellStyle name="Lien hypertexte" xfId="596" builtinId="8" hidden="1"/>
    <cellStyle name="Lien hypertexte" xfId="598" builtinId="8" hidden="1"/>
    <cellStyle name="Lien hypertexte" xfId="600" builtinId="8" hidden="1"/>
    <cellStyle name="Lien hypertexte" xfId="602" builtinId="8" hidden="1"/>
    <cellStyle name="Lien hypertexte" xfId="604" builtinId="8" hidden="1"/>
    <cellStyle name="Lien hypertexte" xfId="606" builtinId="8" hidden="1"/>
    <cellStyle name="Lien hypertexte" xfId="608" builtinId="8" hidden="1"/>
    <cellStyle name="Lien hypertexte" xfId="610" builtinId="8" hidden="1"/>
    <cellStyle name="Lien hypertexte" xfId="612" builtinId="8" hidden="1"/>
    <cellStyle name="Lien hypertexte" xfId="614" builtinId="8" hidden="1"/>
    <cellStyle name="Lien hypertexte" xfId="616" builtinId="8" hidden="1"/>
    <cellStyle name="Lien hypertexte" xfId="618" builtinId="8" hidden="1"/>
    <cellStyle name="Lien hypertexte" xfId="620" builtinId="8" hidden="1"/>
    <cellStyle name="Lien hypertexte" xfId="622" builtinId="8" hidden="1"/>
    <cellStyle name="Lien hypertexte" xfId="624" builtinId="8" hidden="1"/>
    <cellStyle name="Lien hypertexte" xfId="626" builtinId="8" hidden="1"/>
    <cellStyle name="Lien hypertexte" xfId="628" builtinId="8" hidden="1"/>
    <cellStyle name="Lien hypertexte" xfId="630" builtinId="8" hidden="1"/>
    <cellStyle name="Lien hypertexte" xfId="632" builtinId="8" hidden="1"/>
    <cellStyle name="Lien hypertexte" xfId="634" builtinId="8" hidden="1"/>
    <cellStyle name="Lien hypertexte" xfId="636" builtinId="8" hidden="1"/>
    <cellStyle name="Lien hypertexte" xfId="638" builtinId="8" hidden="1"/>
    <cellStyle name="Lien hypertexte" xfId="640" builtinId="8" hidden="1"/>
    <cellStyle name="Lien hypertexte" xfId="642" builtinId="8" hidden="1"/>
    <cellStyle name="Lien hypertexte" xfId="644" builtinId="8" hidden="1"/>
    <cellStyle name="Lien hypertexte" xfId="646" builtinId="8" hidden="1"/>
    <cellStyle name="Lien hypertexte" xfId="648" builtinId="8" hidden="1"/>
    <cellStyle name="Lien hypertexte" xfId="650" builtinId="8" hidden="1"/>
    <cellStyle name="Lien hypertexte" xfId="652" builtinId="8" hidden="1"/>
    <cellStyle name="Lien hypertexte" xfId="654" builtinId="8" hidden="1"/>
    <cellStyle name="Lien hypertexte" xfId="656" builtinId="8" hidden="1"/>
    <cellStyle name="Lien hypertexte" xfId="658" builtinId="8" hidden="1"/>
    <cellStyle name="Lien hypertexte" xfId="660" builtinId="8" hidden="1"/>
    <cellStyle name="Lien hypertexte" xfId="662" builtinId="8" hidden="1"/>
    <cellStyle name="Lien hypertexte" xfId="664" builtinId="8" hidden="1"/>
    <cellStyle name="Lien hypertexte" xfId="666" builtinId="8" hidden="1"/>
    <cellStyle name="Lien hypertexte" xfId="668" builtinId="8" hidden="1"/>
    <cellStyle name="Lien hypertexte" xfId="670" builtinId="8" hidden="1"/>
    <cellStyle name="Lien hypertexte" xfId="672" builtinId="8" hidden="1"/>
    <cellStyle name="Lien hypertexte" xfId="674" builtinId="8" hidden="1"/>
    <cellStyle name="Lien hypertexte" xfId="676" builtinId="8" hidden="1"/>
    <cellStyle name="Lien hypertexte" xfId="678" builtinId="8" hidden="1"/>
    <cellStyle name="Lien hypertexte" xfId="680" builtinId="8" hidden="1"/>
    <cellStyle name="Lien hypertexte" xfId="682" builtinId="8" hidden="1"/>
    <cellStyle name="Lien hypertexte" xfId="684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" xfId="804" builtinId="8" hidden="1"/>
    <cellStyle name="Lien hypertexte" xfId="806" builtinId="8" hidden="1"/>
    <cellStyle name="Lien hypertexte" xfId="808" builtinId="8" hidden="1"/>
    <cellStyle name="Lien hypertexte" xfId="810" builtinId="8" hidden="1"/>
    <cellStyle name="Lien hypertexte" xfId="812" builtinId="8" hidden="1"/>
    <cellStyle name="Lien hypertexte" xfId="814" builtinId="8" hidden="1"/>
    <cellStyle name="Lien hypertexte" xfId="816" builtinId="8" hidden="1"/>
    <cellStyle name="Lien hypertexte" xfId="818" builtinId="8" hidden="1"/>
    <cellStyle name="Lien hypertexte" xfId="820" builtinId="8" hidden="1"/>
    <cellStyle name="Lien hypertexte" xfId="822" builtinId="8" hidden="1"/>
    <cellStyle name="Lien hypertexte" xfId="824" builtinId="8" hidden="1"/>
    <cellStyle name="Lien hypertexte" xfId="826" builtinId="8" hidden="1"/>
    <cellStyle name="Lien hypertexte" xfId="828" builtinId="8" hidden="1"/>
    <cellStyle name="Lien hypertexte" xfId="830" builtinId="8" hidden="1"/>
    <cellStyle name="Lien hypertexte" xfId="832" builtinId="8" hidden="1"/>
    <cellStyle name="Lien hypertexte" xfId="834" builtinId="8" hidden="1"/>
    <cellStyle name="Lien hypertexte" xfId="836" builtinId="8" hidden="1"/>
    <cellStyle name="Lien hypertexte" xfId="838" builtinId="8" hidden="1"/>
    <cellStyle name="Lien hypertexte" xfId="840" builtinId="8" hidden="1"/>
    <cellStyle name="Lien hypertexte" xfId="842" builtinId="8" hidden="1"/>
    <cellStyle name="Lien hypertexte" xfId="844" builtinId="8" hidden="1"/>
    <cellStyle name="Lien hypertexte" xfId="846" builtinId="8" hidden="1"/>
    <cellStyle name="Lien hypertexte" xfId="848" builtinId="8" hidden="1"/>
    <cellStyle name="Lien hypertexte" xfId="850" builtinId="8" hidden="1"/>
    <cellStyle name="Lien hypertexte" xfId="852" builtinId="8" hidden="1"/>
    <cellStyle name="Lien hypertexte" xfId="854" builtinId="8" hidden="1"/>
    <cellStyle name="Lien hypertexte" xfId="856" builtinId="8" hidden="1"/>
    <cellStyle name="Lien hypertexte" xfId="858" builtinId="8" hidden="1"/>
    <cellStyle name="Lien hypertexte" xfId="860" builtinId="8" hidden="1"/>
    <cellStyle name="Lien hypertexte" xfId="862" builtinId="8" hidden="1"/>
    <cellStyle name="Lien hypertexte" xfId="864" builtinId="8" hidden="1"/>
    <cellStyle name="Lien hypertexte" xfId="866" builtinId="8" hidden="1"/>
    <cellStyle name="Lien hypertexte" xfId="868" builtinId="8" hidden="1"/>
    <cellStyle name="Lien hypertexte" xfId="870" builtinId="8" hidden="1"/>
    <cellStyle name="Lien hypertexte" xfId="872" builtinId="8" hidden="1"/>
    <cellStyle name="Lien hypertexte" xfId="874" builtinId="8" hidden="1"/>
    <cellStyle name="Lien hypertexte" xfId="876" builtinId="8" hidden="1"/>
    <cellStyle name="Lien hypertexte" xfId="878" builtinId="8" hidden="1"/>
    <cellStyle name="Lien hypertexte" xfId="880" builtinId="8" hidden="1"/>
    <cellStyle name="Lien hypertexte" xfId="882" builtinId="8" hidden="1"/>
    <cellStyle name="Lien hypertexte" xfId="884" builtinId="8" hidden="1"/>
    <cellStyle name="Lien hypertexte" xfId="886" builtinId="8" hidden="1"/>
    <cellStyle name="Lien hypertexte" xfId="888" builtinId="8" hidden="1"/>
    <cellStyle name="Lien hypertexte" xfId="890" builtinId="8" hidden="1"/>
    <cellStyle name="Lien hypertexte" xfId="892" builtinId="8" hidden="1"/>
    <cellStyle name="Lien hypertexte" xfId="894" builtinId="8" hidden="1"/>
    <cellStyle name="Lien hypertexte" xfId="896" builtinId="8" hidden="1"/>
    <cellStyle name="Lien hypertexte" xfId="898" builtinId="8" hidden="1"/>
    <cellStyle name="Lien hypertexte" xfId="900" builtinId="8" hidden="1"/>
    <cellStyle name="Lien hypertexte" xfId="902" builtinId="8" hidden="1"/>
    <cellStyle name="Lien hypertexte" xfId="904" builtinId="8" hidden="1"/>
    <cellStyle name="Lien hypertexte" xfId="906" builtinId="8" hidden="1"/>
    <cellStyle name="Lien hypertexte" xfId="908" builtinId="8" hidden="1"/>
    <cellStyle name="Lien hypertexte" xfId="910" builtinId="8" hidden="1"/>
    <cellStyle name="Lien hypertexte" xfId="912" builtinId="8" hidden="1"/>
    <cellStyle name="Lien hypertexte" xfId="914" builtinId="8" hidden="1"/>
    <cellStyle name="Lien hypertexte" xfId="916" builtinId="8" hidden="1"/>
    <cellStyle name="Lien hypertexte" xfId="918" builtinId="8" hidden="1"/>
    <cellStyle name="Lien hypertexte" xfId="920" builtinId="8" hidden="1"/>
    <cellStyle name="Lien hypertexte" xfId="922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1026" builtinId="8" hidden="1"/>
    <cellStyle name="Lien hypertexte" xfId="1028" builtinId="8" hidden="1"/>
    <cellStyle name="Lien hypertexte" xfId="1030" builtinId="8" hidden="1"/>
    <cellStyle name="Lien hypertexte" xfId="1032" builtinId="8" hidden="1"/>
    <cellStyle name="Lien hypertexte" xfId="1034" builtinId="8" hidden="1"/>
    <cellStyle name="Lien hypertexte" xfId="1036" builtinId="8" hidden="1"/>
    <cellStyle name="Lien hypertexte" xfId="1038" builtinId="8" hidden="1"/>
    <cellStyle name="Lien hypertexte" xfId="1040" builtinId="8" hidden="1"/>
    <cellStyle name="Lien hypertexte" xfId="1042" builtinId="8" hidden="1"/>
    <cellStyle name="Lien hypertexte" xfId="1044" builtinId="8" hidden="1"/>
    <cellStyle name="Lien hypertexte" xfId="1046" builtinId="8" hidden="1"/>
    <cellStyle name="Lien hypertexte" xfId="1048" builtinId="8" hidden="1"/>
    <cellStyle name="Lien hypertexte" xfId="1050" builtinId="8" hidden="1"/>
    <cellStyle name="Lien hypertexte" xfId="1052" builtinId="8" hidden="1"/>
    <cellStyle name="Lien hypertexte" xfId="1054" builtinId="8" hidden="1"/>
    <cellStyle name="Lien hypertexte" xfId="1056" builtinId="8" hidden="1"/>
    <cellStyle name="Lien hypertexte" xfId="1058" builtinId="8" hidden="1"/>
    <cellStyle name="Lien hypertexte" xfId="1060" builtinId="8" hidden="1"/>
    <cellStyle name="Lien hypertexte" xfId="1062" builtinId="8" hidden="1"/>
    <cellStyle name="Lien hypertexte" xfId="1064" builtinId="8" hidden="1"/>
    <cellStyle name="Lien hypertexte" xfId="1066" builtinId="8" hidden="1"/>
    <cellStyle name="Lien hypertexte" xfId="1068" builtinId="8" hidden="1"/>
    <cellStyle name="Lien hypertexte" xfId="1070" builtinId="8" hidden="1"/>
    <cellStyle name="Lien hypertexte" xfId="1072" builtinId="8" hidden="1"/>
    <cellStyle name="Lien hypertexte" xfId="1074" builtinId="8" hidden="1"/>
    <cellStyle name="Lien hypertexte" xfId="1076" builtinId="8" hidden="1"/>
    <cellStyle name="Lien hypertexte" xfId="1078" builtinId="8" hidden="1"/>
    <cellStyle name="Lien hypertexte" xfId="1080" builtinId="8" hidden="1"/>
    <cellStyle name="Lien hypertexte" xfId="1082" builtinId="8" hidden="1"/>
    <cellStyle name="Lien hypertexte" xfId="1084" builtinId="8" hidden="1"/>
    <cellStyle name="Lien hypertexte" xfId="1086" builtinId="8" hidden="1"/>
    <cellStyle name="Lien hypertexte" xfId="1088" builtinId="8" hidden="1"/>
    <cellStyle name="Lien hypertexte" xfId="1090" builtinId="8" hidden="1"/>
    <cellStyle name="Lien hypertexte" xfId="1092" builtinId="8" hidden="1"/>
    <cellStyle name="Lien hypertexte" xfId="1094" builtinId="8" hidden="1"/>
    <cellStyle name="Lien hypertexte" xfId="1096" builtinId="8" hidden="1"/>
    <cellStyle name="Lien hypertexte" xfId="1098" builtinId="8" hidden="1"/>
    <cellStyle name="Lien hypertexte" xfId="1100" builtinId="8" hidden="1"/>
    <cellStyle name="Lien hypertexte" xfId="1102" builtinId="8" hidden="1"/>
    <cellStyle name="Lien hypertexte" xfId="1104" builtinId="8" hidden="1"/>
    <cellStyle name="Lien hypertexte" xfId="1106" builtinId="8" hidden="1"/>
    <cellStyle name="Lien hypertexte" xfId="1108" builtinId="8" hidden="1"/>
    <cellStyle name="Lien hypertexte" xfId="1110" builtinId="8" hidden="1"/>
    <cellStyle name="Lien hypertexte" xfId="1112" builtinId="8" hidden="1"/>
    <cellStyle name="Lien hypertexte" xfId="1114" builtinId="8" hidden="1"/>
    <cellStyle name="Lien hypertexte" xfId="1116" builtinId="8" hidden="1"/>
    <cellStyle name="Lien hypertexte" xfId="1118" builtinId="8" hidden="1"/>
    <cellStyle name="Lien hypertexte" xfId="1120" builtinId="8" hidden="1"/>
    <cellStyle name="Lien hypertexte" xfId="1122" builtinId="8" hidden="1"/>
    <cellStyle name="Lien hypertexte" xfId="1124" builtinId="8" hidden="1"/>
    <cellStyle name="Lien hypertexte" xfId="1126" builtinId="8" hidden="1"/>
    <cellStyle name="Lien hypertexte" xfId="1128" builtinId="8" hidden="1"/>
    <cellStyle name="Lien hypertexte" xfId="1130" builtinId="8" hidden="1"/>
    <cellStyle name="Lien hypertexte" xfId="1132" builtinId="8" hidden="1"/>
    <cellStyle name="Lien hypertexte" xfId="1134" builtinId="8" hidden="1"/>
    <cellStyle name="Lien hypertexte" xfId="1136" builtinId="8" hidden="1"/>
    <cellStyle name="Lien hypertexte" xfId="1138" builtinId="8" hidden="1"/>
    <cellStyle name="Lien hypertexte" xfId="1140" builtinId="8" hidden="1"/>
    <cellStyle name="Lien hypertexte" xfId="1142" builtinId="8" hidden="1"/>
    <cellStyle name="Lien hypertexte" xfId="1144" builtinId="8" hidden="1"/>
    <cellStyle name="Lien hypertexte" xfId="1146" builtinId="8" hidden="1"/>
    <cellStyle name="Lien hypertexte" xfId="1148" builtinId="8" hidden="1"/>
    <cellStyle name="Lien hypertexte" xfId="1150" builtinId="8" hidden="1"/>
    <cellStyle name="Lien hypertexte" xfId="1152" builtinId="8" hidden="1"/>
    <cellStyle name="Lien hypertexte" xfId="1154" builtinId="8" hidden="1"/>
    <cellStyle name="Lien hypertexte" xfId="1156" builtinId="8" hidden="1"/>
    <cellStyle name="Lien hypertexte" xfId="1158" builtinId="8" hidden="1"/>
    <cellStyle name="Lien hypertexte" xfId="1160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264" builtinId="8" hidden="1"/>
    <cellStyle name="Lien hypertexte" xfId="1266" builtinId="8" hidden="1"/>
    <cellStyle name="Lien hypertexte" xfId="1268" builtinId="8" hidden="1"/>
    <cellStyle name="Lien hypertexte" xfId="1270" builtinId="8" hidden="1"/>
    <cellStyle name="Lien hypertexte" xfId="1272" builtinId="8" hidden="1"/>
    <cellStyle name="Lien hypertexte" xfId="1274" builtinId="8" hidden="1"/>
    <cellStyle name="Lien hypertexte" xfId="1276" builtinId="8" hidden="1"/>
    <cellStyle name="Lien hypertexte" xfId="1278" builtinId="8" hidden="1"/>
    <cellStyle name="Lien hypertexte" xfId="1280" builtinId="8" hidden="1"/>
    <cellStyle name="Lien hypertexte" xfId="1282" builtinId="8" hidden="1"/>
    <cellStyle name="Lien hypertexte" xfId="1284" builtinId="8" hidden="1"/>
    <cellStyle name="Lien hypertexte" xfId="1286" builtinId="8" hidden="1"/>
    <cellStyle name="Lien hypertexte" xfId="1288" builtinId="8" hidden="1"/>
    <cellStyle name="Lien hypertexte" xfId="1290" builtinId="8" hidden="1"/>
    <cellStyle name="Lien hypertexte" xfId="1292" builtinId="8" hidden="1"/>
    <cellStyle name="Lien hypertexte" xfId="1294" builtinId="8" hidden="1"/>
    <cellStyle name="Lien hypertexte" xfId="1296" builtinId="8" hidden="1"/>
    <cellStyle name="Lien hypertexte" xfId="1298" builtinId="8" hidden="1"/>
    <cellStyle name="Lien hypertexte" xfId="1300" builtinId="8" hidden="1"/>
    <cellStyle name="Lien hypertexte" xfId="1302" builtinId="8" hidden="1"/>
    <cellStyle name="Lien hypertexte" xfId="1304" builtinId="8" hidden="1"/>
    <cellStyle name="Lien hypertexte" xfId="1306" builtinId="8" hidden="1"/>
    <cellStyle name="Lien hypertexte" xfId="1308" builtinId="8" hidden="1"/>
    <cellStyle name="Lien hypertexte" xfId="1310" builtinId="8" hidden="1"/>
    <cellStyle name="Lien hypertexte" xfId="1312" builtinId="8" hidden="1"/>
    <cellStyle name="Lien hypertexte" xfId="1314" builtinId="8" hidden="1"/>
    <cellStyle name="Lien hypertexte" xfId="1316" builtinId="8" hidden="1"/>
    <cellStyle name="Lien hypertexte" xfId="1318" builtinId="8" hidden="1"/>
    <cellStyle name="Lien hypertexte" xfId="1320" builtinId="8" hidden="1"/>
    <cellStyle name="Lien hypertexte" xfId="1322" builtinId="8" hidden="1"/>
    <cellStyle name="Lien hypertexte" xfId="1324" builtinId="8" hidden="1"/>
    <cellStyle name="Lien hypertexte" xfId="1326" builtinId="8" hidden="1"/>
    <cellStyle name="Lien hypertexte" xfId="1328" builtinId="8" hidden="1"/>
    <cellStyle name="Lien hypertexte" xfId="1330" builtinId="8" hidden="1"/>
    <cellStyle name="Lien hypertexte" xfId="1332" builtinId="8" hidden="1"/>
    <cellStyle name="Lien hypertexte" xfId="1334" builtinId="8" hidden="1"/>
    <cellStyle name="Lien hypertexte" xfId="1336" builtinId="8" hidden="1"/>
    <cellStyle name="Lien hypertexte" xfId="1338" builtinId="8" hidden="1"/>
    <cellStyle name="Lien hypertexte" xfId="1340" builtinId="8" hidden="1"/>
    <cellStyle name="Lien hypertexte" xfId="1342" builtinId="8" hidden="1"/>
    <cellStyle name="Lien hypertexte" xfId="1344" builtinId="8" hidden="1"/>
    <cellStyle name="Lien hypertexte" xfId="1346" builtinId="8" hidden="1"/>
    <cellStyle name="Lien hypertexte" xfId="1348" builtinId="8" hidden="1"/>
    <cellStyle name="Lien hypertexte" xfId="1350" builtinId="8" hidden="1"/>
    <cellStyle name="Lien hypertexte" xfId="1352" builtinId="8" hidden="1"/>
    <cellStyle name="Lien hypertexte" xfId="1354" builtinId="8" hidden="1"/>
    <cellStyle name="Lien hypertexte" xfId="1356" builtinId="8" hidden="1"/>
    <cellStyle name="Lien hypertexte" xfId="1358" builtinId="8" hidden="1"/>
    <cellStyle name="Lien hypertexte" xfId="1360" builtinId="8" hidden="1"/>
    <cellStyle name="Lien hypertexte" xfId="1362" builtinId="8" hidden="1"/>
    <cellStyle name="Lien hypertexte" xfId="1364" builtinId="8" hidden="1"/>
    <cellStyle name="Lien hypertexte" xfId="1366" builtinId="8" hidden="1"/>
    <cellStyle name="Lien hypertexte" xfId="1368" builtinId="8" hidden="1"/>
    <cellStyle name="Lien hypertexte" xfId="1370" builtinId="8" hidden="1"/>
    <cellStyle name="Lien hypertexte" xfId="1372" builtinId="8" hidden="1"/>
    <cellStyle name="Lien hypertexte" xfId="1374" builtinId="8" hidden="1"/>
    <cellStyle name="Lien hypertexte" xfId="1376" builtinId="8" hidden="1"/>
    <cellStyle name="Lien hypertexte" xfId="1378" builtinId="8" hidden="1"/>
    <cellStyle name="Lien hypertexte" xfId="1380" builtinId="8" hidden="1"/>
    <cellStyle name="Lien hypertexte" xfId="1382" builtinId="8" hidden="1"/>
    <cellStyle name="Lien hypertexte" xfId="1384" builtinId="8" hidden="1"/>
    <cellStyle name="Lien hypertexte" xfId="1386" builtinId="8" hidden="1"/>
    <cellStyle name="Lien hypertexte" xfId="1388" builtinId="8" hidden="1"/>
    <cellStyle name="Lien hypertexte" xfId="1390" builtinId="8" hidden="1"/>
    <cellStyle name="Lien hypertexte" xfId="1392" builtinId="8" hidden="1"/>
    <cellStyle name="Lien hypertexte" xfId="1394" builtinId="8" hidden="1"/>
    <cellStyle name="Lien hypertexte" xfId="1396" builtinId="8" hidden="1"/>
    <cellStyle name="Lien hypertexte" xfId="1398" builtinId="8" hidden="1"/>
    <cellStyle name="Lien hypertexte" xfId="1400" builtinId="8" hidden="1"/>
    <cellStyle name="Lien hypertexte" xfId="1402" builtinId="8" hidden="1"/>
    <cellStyle name="Lien hypertexte" xfId="1404" builtinId="8" hidden="1"/>
    <cellStyle name="Lien hypertexte" xfId="1406" builtinId="8" hidden="1"/>
    <cellStyle name="Lien hypertexte" xfId="1408" builtinId="8" hidden="1"/>
    <cellStyle name="Lien hypertexte" xfId="1410" builtinId="8" hidden="1"/>
    <cellStyle name="Lien hypertexte" xfId="1412" builtinId="8" hidden="1"/>
    <cellStyle name="Lien hypertexte" xfId="1414" builtinId="8" hidden="1"/>
    <cellStyle name="Lien hypertexte" xfId="1416" builtinId="8" hidden="1"/>
    <cellStyle name="Lien hypertexte" xfId="1418" builtinId="8" hidden="1"/>
    <cellStyle name="Lien hypertexte" xfId="1420" builtinId="8" hidden="1"/>
    <cellStyle name="Lien hypertexte" xfId="1422" builtinId="8" hidden="1"/>
    <cellStyle name="Lien hypertexte" xfId="1424" builtinId="8" hidden="1"/>
    <cellStyle name="Lien hypertexte" xfId="1426" builtinId="8" hidden="1"/>
    <cellStyle name="Lien hypertexte" xfId="1428" builtinId="8" hidden="1"/>
    <cellStyle name="Lien hypertexte" xfId="1430" builtinId="8" hidden="1"/>
    <cellStyle name="Lien hypertexte" xfId="1432" builtinId="8" hidden="1"/>
    <cellStyle name="Lien hypertexte" xfId="1434" builtinId="8" hidden="1"/>
    <cellStyle name="Lien hypertexte" xfId="1436" builtinId="8" hidden="1"/>
    <cellStyle name="Lien hypertexte" xfId="1438" builtinId="8" hidden="1"/>
    <cellStyle name="Lien hypertexte" xfId="1440" builtinId="8" hidden="1"/>
    <cellStyle name="Lien hypertexte" xfId="1442" builtinId="8" hidden="1"/>
    <cellStyle name="Lien hypertexte" xfId="1444" builtinId="8" hidden="1"/>
    <cellStyle name="Lien hypertexte" xfId="1446" builtinId="8" hidden="1"/>
    <cellStyle name="Lien hypertexte" xfId="1448" builtinId="8" hidden="1"/>
    <cellStyle name="Lien hypertexte" xfId="1450" builtinId="8" hidden="1"/>
    <cellStyle name="Lien hypertexte" xfId="1452" builtinId="8" hidden="1"/>
    <cellStyle name="Lien hypertexte" xfId="1454" builtinId="8" hidden="1"/>
    <cellStyle name="Lien hypertexte" xfId="1456" builtinId="8" hidden="1"/>
    <cellStyle name="Lien hypertexte" xfId="1458" builtinId="8" hidden="1"/>
    <cellStyle name="Lien hypertexte" xfId="1460" builtinId="8" hidden="1"/>
    <cellStyle name="Lien hypertexte" xfId="1462" builtinId="8" hidden="1"/>
    <cellStyle name="Lien hypertexte" xfId="1464" builtinId="8" hidden="1"/>
    <cellStyle name="Lien hypertexte" xfId="1466" builtinId="8" hidden="1"/>
    <cellStyle name="Lien hypertexte" xfId="1468" builtinId="8" hidden="1"/>
    <cellStyle name="Lien hypertexte" xfId="1470" builtinId="8" hidden="1"/>
    <cellStyle name="Lien hypertexte" xfId="1472" builtinId="8" hidden="1"/>
    <cellStyle name="Lien hypertexte" xfId="1474" builtinId="8" hidden="1"/>
    <cellStyle name="Lien hypertexte" xfId="1476" builtinId="8" hidden="1"/>
    <cellStyle name="Lien hypertexte" xfId="1478" builtinId="8" hidden="1"/>
    <cellStyle name="Lien hypertexte" xfId="1480" builtinId="8" hidden="1"/>
    <cellStyle name="Lien hypertexte" xfId="1482" builtinId="8" hidden="1"/>
    <cellStyle name="Lien hypertexte" xfId="1484" builtinId="8" hidden="1"/>
    <cellStyle name="Lien hypertexte" xfId="1486" builtinId="8" hidden="1"/>
    <cellStyle name="Lien hypertexte" xfId="1488" builtinId="8" hidden="1"/>
    <cellStyle name="Lien hypertexte" xfId="1490" builtinId="8" hidden="1"/>
    <cellStyle name="Lien hypertexte" xfId="1492" builtinId="8" hidden="1"/>
    <cellStyle name="Lien hypertexte" xfId="1494" builtinId="8" hidden="1"/>
    <cellStyle name="Lien hypertexte" xfId="1496" builtinId="8" hidden="1"/>
    <cellStyle name="Lien hypertexte" xfId="1498" builtinId="8" hidden="1"/>
    <cellStyle name="Lien hypertexte" xfId="1500" builtinId="8" hidden="1"/>
    <cellStyle name="Lien hypertexte" xfId="1502" builtinId="8" hidden="1"/>
    <cellStyle name="Lien hypertexte" xfId="1504" builtinId="8" hidden="1"/>
    <cellStyle name="Lien hypertexte" xfId="1506" builtinId="8" hidden="1"/>
    <cellStyle name="Lien hypertexte" xfId="1508" builtinId="8" hidden="1"/>
    <cellStyle name="Lien hypertexte" xfId="1510" builtinId="8" hidden="1"/>
    <cellStyle name="Lien hypertexte" xfId="1512" builtinId="8" hidden="1"/>
    <cellStyle name="Lien hypertexte" xfId="1514" builtinId="8" hidden="1"/>
    <cellStyle name="Lien hypertexte" xfId="1516" builtinId="8" hidden="1"/>
    <cellStyle name="Lien hypertexte" xfId="1518" builtinId="8" hidden="1"/>
    <cellStyle name="Lien hypertexte" xfId="1520" builtinId="8" hidden="1"/>
    <cellStyle name="Lien hypertexte" xfId="1522" builtinId="8" hidden="1"/>
    <cellStyle name="Lien hypertexte" xfId="1524" builtinId="8" hidden="1"/>
    <cellStyle name="Lien hypertexte" xfId="1526" builtinId="8" hidden="1"/>
    <cellStyle name="Lien hypertexte" xfId="1528" builtinId="8" hidden="1"/>
    <cellStyle name="Lien hypertexte" xfId="1530" builtinId="8" hidden="1"/>
    <cellStyle name="Lien hypertexte" xfId="1532" builtinId="8" hidden="1"/>
    <cellStyle name="Lien hypertexte" xfId="1534" builtinId="8" hidden="1"/>
    <cellStyle name="Lien hypertexte" xfId="1536" builtinId="8" hidden="1"/>
    <cellStyle name="Lien hypertexte" xfId="1538" builtinId="8" hidden="1"/>
    <cellStyle name="Lien hypertexte" xfId="1540" builtinId="8" hidden="1"/>
    <cellStyle name="Lien hypertexte" xfId="1542" builtinId="8" hidden="1"/>
    <cellStyle name="Lien hypertexte" xfId="1544" builtinId="8" hidden="1"/>
    <cellStyle name="Lien hypertexte" xfId="1546" builtinId="8" hidden="1"/>
    <cellStyle name="Lien hypertexte" xfId="1548" builtinId="8" hidden="1"/>
    <cellStyle name="Lien hypertexte" xfId="1550" builtinId="8" hidden="1"/>
    <cellStyle name="Lien hypertexte" xfId="1552" builtinId="8" hidden="1"/>
    <cellStyle name="Lien hypertexte" xfId="1554" builtinId="8" hidden="1"/>
    <cellStyle name="Lien hypertexte" xfId="1556" builtinId="8" hidden="1"/>
    <cellStyle name="Lien hypertexte" xfId="1558" builtinId="8" hidden="1"/>
    <cellStyle name="Lien hypertexte" xfId="1560" builtinId="8" hidden="1"/>
    <cellStyle name="Lien hypertexte" xfId="1562" builtinId="8" hidden="1"/>
    <cellStyle name="Lien hypertexte" xfId="1564" builtinId="8" hidden="1"/>
    <cellStyle name="Lien hypertexte" xfId="1566" builtinId="8" hidden="1"/>
    <cellStyle name="Lien hypertexte" xfId="1568" builtinId="8" hidden="1"/>
    <cellStyle name="Lien hypertexte" xfId="1570" builtinId="8" hidden="1"/>
    <cellStyle name="Lien hypertexte" xfId="1572" builtinId="8" hidden="1"/>
    <cellStyle name="Lien hypertexte" xfId="1574" builtinId="8" hidden="1"/>
    <cellStyle name="Lien hypertexte" xfId="1576" builtinId="8" hidden="1"/>
    <cellStyle name="Lien hypertexte" xfId="1578" builtinId="8" hidden="1"/>
    <cellStyle name="Lien hypertexte" xfId="1580" builtinId="8" hidden="1"/>
    <cellStyle name="Lien hypertexte" xfId="1582" builtinId="8" hidden="1"/>
    <cellStyle name="Lien hypertexte" xfId="1584" builtinId="8" hidden="1"/>
    <cellStyle name="Lien hypertexte" xfId="1586" builtinId="8" hidden="1"/>
    <cellStyle name="Lien hypertexte" xfId="1588" builtinId="8" hidden="1"/>
    <cellStyle name="Lien hypertexte" xfId="1590" builtinId="8" hidden="1"/>
    <cellStyle name="Lien hypertexte" xfId="1592" builtinId="8" hidden="1"/>
    <cellStyle name="Lien hypertexte" xfId="1594" builtinId="8" hidden="1"/>
    <cellStyle name="Lien hypertexte" xfId="1596" builtinId="8" hidden="1"/>
    <cellStyle name="Lien hypertexte" xfId="1598" builtinId="8" hidden="1"/>
    <cellStyle name="Lien hypertexte" xfId="1600" builtinId="8" hidden="1"/>
    <cellStyle name="Lien hypertexte" xfId="1602" builtinId="8" hidden="1"/>
    <cellStyle name="Lien hypertexte" xfId="1604" builtinId="8" hidden="1"/>
    <cellStyle name="Lien hypertexte" xfId="1606" builtinId="8" hidden="1"/>
    <cellStyle name="Lien hypertexte" xfId="1608" builtinId="8" hidden="1"/>
    <cellStyle name="Lien hypertexte" xfId="1610" builtinId="8" hidden="1"/>
    <cellStyle name="Lien hypertexte" xfId="1612" builtinId="8" hidden="1"/>
    <cellStyle name="Lien hypertexte" xfId="1614" builtinId="8" hidden="1"/>
    <cellStyle name="Lien hypertexte" xfId="1616" builtinId="8" hidden="1"/>
    <cellStyle name="Lien hypertexte" xfId="1618" builtinId="8" hidden="1"/>
    <cellStyle name="Lien hypertexte" xfId="1620" builtinId="8" hidden="1"/>
    <cellStyle name="Lien hypertexte" xfId="1622" builtinId="8" hidden="1"/>
    <cellStyle name="Lien hypertexte" xfId="1624" builtinId="8" hidden="1"/>
    <cellStyle name="Lien hypertexte" xfId="1626" builtinId="8" hidden="1"/>
    <cellStyle name="Lien hypertexte" xfId="1628" builtinId="8" hidden="1"/>
    <cellStyle name="Lien hypertexte" xfId="1630" builtinId="8" hidden="1"/>
    <cellStyle name="Lien hypertexte" xfId="1632" builtinId="8" hidden="1"/>
    <cellStyle name="Lien hypertexte" xfId="1634" builtinId="8" hidden="1"/>
    <cellStyle name="Lien hypertexte" xfId="1636" builtinId="8" hidden="1"/>
    <cellStyle name="Lien hypertexte" xfId="1638" builtinId="8" hidden="1"/>
    <cellStyle name="Lien hypertexte" xfId="1640" builtinId="8" hidden="1"/>
    <cellStyle name="Lien hypertexte" xfId="1642" builtinId="8" hidden="1"/>
    <cellStyle name="Lien hypertexte" xfId="1644" builtinId="8" hidden="1"/>
    <cellStyle name="Lien hypertexte" xfId="1646" builtinId="8" hidden="1"/>
    <cellStyle name="Lien hypertexte" xfId="1648" builtinId="8" hidden="1"/>
    <cellStyle name="Lien hypertexte" xfId="1650" builtinId="8" hidden="1"/>
    <cellStyle name="Lien hypertexte" xfId="1652" builtinId="8" hidden="1"/>
    <cellStyle name="Lien hypertexte" xfId="1654" builtinId="8" hidden="1"/>
    <cellStyle name="Lien hypertexte" xfId="1656" builtinId="8" hidden="1"/>
    <cellStyle name="Lien hypertexte" xfId="1658" builtinId="8" hidden="1"/>
    <cellStyle name="Lien hypertexte" xfId="1660" builtinId="8" hidden="1"/>
    <cellStyle name="Lien hypertexte" xfId="1662" builtinId="8" hidden="1"/>
    <cellStyle name="Lien hypertexte" xfId="1664" builtinId="8" hidden="1"/>
    <cellStyle name="Lien hypertexte" xfId="1666" builtinId="8" hidden="1"/>
    <cellStyle name="Lien hypertexte" xfId="1668" builtinId="8" hidden="1"/>
    <cellStyle name="Lien hypertexte" xfId="1670" builtinId="8" hidden="1"/>
    <cellStyle name="Lien hypertexte" xfId="1672" builtinId="8" hidden="1"/>
    <cellStyle name="Lien hypertexte" xfId="1674" builtinId="8" hidden="1"/>
    <cellStyle name="Lien hypertexte" xfId="1676" builtinId="8" hidden="1"/>
    <cellStyle name="Lien hypertexte" xfId="1678" builtinId="8" hidden="1"/>
    <cellStyle name="Lien hypertexte" xfId="1680" builtinId="8" hidden="1"/>
    <cellStyle name="Lien hypertexte" xfId="1682" builtinId="8" hidden="1"/>
    <cellStyle name="Lien hypertexte" xfId="1684" builtinId="8" hidden="1"/>
    <cellStyle name="Lien hypertexte" xfId="1686" builtinId="8" hidden="1"/>
    <cellStyle name="Lien hypertexte" xfId="1688" builtinId="8" hidden="1"/>
    <cellStyle name="Lien hypertexte" xfId="1690" builtinId="8" hidden="1"/>
    <cellStyle name="Lien hypertexte" xfId="1692" builtinId="8" hidden="1"/>
    <cellStyle name="Lien hypertexte" xfId="1694" builtinId="8" hidden="1"/>
    <cellStyle name="Lien hypertexte" xfId="1696" builtinId="8" hidden="1"/>
    <cellStyle name="Lien hypertexte" xfId="1698" builtinId="8" hidden="1"/>
    <cellStyle name="Lien hypertexte" xfId="1700" builtinId="8" hidden="1"/>
    <cellStyle name="Lien hypertexte" xfId="1702" builtinId="8" hidden="1"/>
    <cellStyle name="Lien hypertexte" xfId="1704" builtinId="8" hidden="1"/>
    <cellStyle name="Lien hypertexte" xfId="1706" builtinId="8" hidden="1"/>
    <cellStyle name="Lien hypertexte" xfId="1708" builtinId="8" hidden="1"/>
    <cellStyle name="Lien hypertexte" xfId="1710" builtinId="8" hidden="1"/>
    <cellStyle name="Lien hypertexte" xfId="1712" builtinId="8" hidden="1"/>
    <cellStyle name="Lien hypertexte" xfId="1714" builtinId="8" hidden="1"/>
    <cellStyle name="Lien hypertexte" xfId="1716" builtinId="8" hidden="1"/>
    <cellStyle name="Lien hypertexte" xfId="1718" builtinId="8" hidden="1"/>
    <cellStyle name="Lien hypertexte" xfId="1720" builtinId="8" hidden="1"/>
    <cellStyle name="Lien hypertexte" xfId="1722" builtinId="8" hidden="1"/>
    <cellStyle name="Lien hypertexte" xfId="1724" builtinId="8" hidden="1"/>
    <cellStyle name="Lien hypertexte" xfId="1726" builtinId="8" hidden="1"/>
    <cellStyle name="Lien hypertexte" xfId="1728" builtinId="8" hidden="1"/>
    <cellStyle name="Lien hypertexte" xfId="1730" builtinId="8" hidden="1"/>
    <cellStyle name="Lien hypertexte" xfId="1732" builtinId="8" hidden="1"/>
    <cellStyle name="Lien hypertexte" xfId="1734" builtinId="8" hidden="1"/>
    <cellStyle name="Lien hypertexte" xfId="1736" builtinId="8" hidden="1"/>
    <cellStyle name="Lien hypertexte" xfId="1738" builtinId="8" hidden="1"/>
    <cellStyle name="Lien hypertexte" xfId="1740" builtinId="8" hidden="1"/>
    <cellStyle name="Lien hypertexte" xfId="1742" builtinId="8" hidden="1"/>
    <cellStyle name="Lien hypertexte" xfId="1744" builtinId="8" hidden="1"/>
    <cellStyle name="Lien hypertexte" xfId="1746" builtinId="8" hidden="1"/>
    <cellStyle name="Lien hypertexte" xfId="1748" builtinId="8" hidden="1"/>
    <cellStyle name="Lien hypertexte" xfId="1750" builtinId="8" hidden="1"/>
    <cellStyle name="Lien hypertexte" xfId="1752" builtinId="8" hidden="1"/>
    <cellStyle name="Lien hypertexte" xfId="1754" builtinId="8" hidden="1"/>
    <cellStyle name="Lien hypertexte" xfId="1756" builtinId="8" hidden="1"/>
    <cellStyle name="Lien hypertexte" xfId="1758" builtinId="8" hidden="1"/>
    <cellStyle name="Lien hypertexte" xfId="1760" builtinId="8" hidden="1"/>
    <cellStyle name="Lien hypertexte" xfId="1762" builtinId="8" hidden="1"/>
    <cellStyle name="Lien hypertexte" xfId="1764" builtinId="8" hidden="1"/>
    <cellStyle name="Lien hypertexte" xfId="1766" builtinId="8" hidden="1"/>
    <cellStyle name="Lien hypertexte" xfId="1768" builtinId="8" hidden="1"/>
    <cellStyle name="Lien hypertexte" xfId="1770" builtinId="8" hidden="1"/>
    <cellStyle name="Lien hypertexte" xfId="1772" builtinId="8" hidden="1"/>
    <cellStyle name="Lien hypertexte" xfId="1774" builtinId="8" hidden="1"/>
    <cellStyle name="Lien hypertexte" xfId="1776" builtinId="8" hidden="1"/>
    <cellStyle name="Lien hypertexte" xfId="1778" builtinId="8" hidden="1"/>
    <cellStyle name="Lien hypertexte" xfId="1780" builtinId="8" hidden="1"/>
    <cellStyle name="Lien hypertexte" xfId="1782" builtinId="8" hidden="1"/>
    <cellStyle name="Lien hypertexte" xfId="1784" builtinId="8" hidden="1"/>
    <cellStyle name="Lien hypertexte" xfId="1786" builtinId="8" hidden="1"/>
    <cellStyle name="Lien hypertexte" xfId="1788" builtinId="8" hidden="1"/>
    <cellStyle name="Lien hypertexte" xfId="1790" builtinId="8" hidden="1"/>
    <cellStyle name="Lien hypertexte" xfId="1792" builtinId="8" hidden="1"/>
    <cellStyle name="Lien hypertexte" xfId="1794" builtinId="8" hidden="1"/>
    <cellStyle name="Lien hypertexte" xfId="1796" builtinId="8" hidden="1"/>
    <cellStyle name="Lien hypertexte" xfId="1798" builtinId="8" hidden="1"/>
    <cellStyle name="Lien hypertexte" xfId="1800" builtinId="8" hidden="1"/>
    <cellStyle name="Lien hypertexte" xfId="1802" builtinId="8" hidden="1"/>
    <cellStyle name="Lien hypertexte" xfId="1804" builtinId="8" hidden="1"/>
    <cellStyle name="Lien hypertexte" xfId="1806" builtinId="8" hidden="1"/>
    <cellStyle name="Lien hypertexte" xfId="1808" builtinId="8" hidden="1"/>
    <cellStyle name="Lien hypertexte" xfId="1810" builtinId="8" hidden="1"/>
    <cellStyle name="Lien hypertexte" xfId="1812" builtinId="8" hidden="1"/>
    <cellStyle name="Lien hypertexte" xfId="1814" builtinId="8" hidden="1"/>
    <cellStyle name="Lien hypertexte" xfId="1816" builtinId="8" hidden="1"/>
    <cellStyle name="Lien hypertexte" xfId="1818" builtinId="8" hidden="1"/>
    <cellStyle name="Lien hypertexte" xfId="1820" builtinId="8" hidden="1"/>
    <cellStyle name="Lien hypertexte" xfId="1822" builtinId="8" hidden="1"/>
    <cellStyle name="Lien hypertexte" xfId="1824" builtinId="8" hidden="1"/>
    <cellStyle name="Lien hypertexte" xfId="1826" builtinId="8" hidden="1"/>
    <cellStyle name="Lien hypertexte" xfId="1828" builtinId="8" hidden="1"/>
    <cellStyle name="Lien hypertexte" xfId="1830" builtinId="8" hidden="1"/>
    <cellStyle name="Lien hypertexte" xfId="1832" builtinId="8" hidden="1"/>
    <cellStyle name="Lien hypertexte" xfId="1834" builtinId="8" hidden="1"/>
    <cellStyle name="Lien hypertexte" xfId="1836" builtinId="8" hidden="1"/>
    <cellStyle name="Lien hypertexte" xfId="1838" builtinId="8" hidden="1"/>
    <cellStyle name="Lien hypertexte" xfId="1840" builtinId="8" hidden="1"/>
    <cellStyle name="Lien hypertexte" xfId="1842" builtinId="8" hidden="1"/>
    <cellStyle name="Lien hypertexte" xfId="1844" builtinId="8" hidden="1"/>
    <cellStyle name="Lien hypertexte" xfId="1846" builtinId="8" hidden="1"/>
    <cellStyle name="Lien hypertexte" xfId="1848" builtinId="8" hidden="1"/>
    <cellStyle name="Lien hypertexte" xfId="1850" builtinId="8" hidden="1"/>
    <cellStyle name="Lien hypertexte" xfId="1852" builtinId="8" hidden="1"/>
    <cellStyle name="Lien hypertexte" xfId="1854" builtinId="8" hidden="1"/>
    <cellStyle name="Lien hypertexte" xfId="1856" builtinId="8" hidden="1"/>
    <cellStyle name="Lien hypertexte" xfId="1858" builtinId="8" hidden="1"/>
    <cellStyle name="Lien hypertexte" xfId="1860" builtinId="8" hidden="1"/>
    <cellStyle name="Lien hypertexte" xfId="1862" builtinId="8" hidden="1"/>
    <cellStyle name="Lien hypertexte" xfId="1864" builtinId="8" hidden="1"/>
    <cellStyle name="Lien hypertexte" xfId="1866" builtinId="8" hidden="1"/>
    <cellStyle name="Lien hypertexte" xfId="1868" builtinId="8" hidden="1"/>
    <cellStyle name="Lien hypertexte" xfId="1870" builtinId="8" hidden="1"/>
    <cellStyle name="Lien hypertexte" xfId="1872" builtinId="8" hidden="1"/>
    <cellStyle name="Lien hypertexte" xfId="1874" builtinId="8" hidden="1"/>
    <cellStyle name="Lien hypertexte" xfId="1876" builtinId="8" hidden="1"/>
    <cellStyle name="Lien hypertexte" xfId="1878" builtinId="8" hidden="1"/>
    <cellStyle name="Lien hypertexte" xfId="1880" builtinId="8" hidden="1"/>
    <cellStyle name="Lien hypertexte" xfId="1882" builtinId="8" hidden="1"/>
    <cellStyle name="Lien hypertexte" xfId="1884" builtinId="8" hidden="1"/>
    <cellStyle name="Lien hypertexte" xfId="1886" builtinId="8" hidden="1"/>
    <cellStyle name="Lien hypertexte" xfId="1888" builtinId="8" hidden="1"/>
    <cellStyle name="Lien hypertexte" xfId="1890" builtinId="8" hidden="1"/>
    <cellStyle name="Lien hypertexte" xfId="1892" builtinId="8" hidden="1"/>
    <cellStyle name="Lien hypertexte" xfId="1894" builtinId="8" hidden="1"/>
    <cellStyle name="Lien hypertexte" xfId="1896" builtinId="8" hidden="1"/>
    <cellStyle name="Lien hypertexte" xfId="1898" builtinId="8" hidden="1"/>
    <cellStyle name="Lien hypertexte" xfId="1900" builtinId="8" hidden="1"/>
    <cellStyle name="Lien hypertexte" xfId="1902" builtinId="8" hidden="1"/>
    <cellStyle name="Lien hypertexte" xfId="1904" builtinId="8" hidden="1"/>
    <cellStyle name="Lien hypertexte" xfId="1906" builtinId="8" hidden="1"/>
    <cellStyle name="Lien hypertexte" xfId="1908" builtinId="8" hidden="1"/>
    <cellStyle name="Lien hypertexte" xfId="1910" builtinId="8" hidden="1"/>
    <cellStyle name="Lien hypertexte" xfId="1912" builtinId="8" hidden="1"/>
    <cellStyle name="Lien hypertexte" xfId="1914" builtinId="8" hidden="1"/>
    <cellStyle name="Lien hypertexte" xfId="1916" builtinId="8" hidden="1"/>
    <cellStyle name="Lien hypertexte" xfId="1918" builtinId="8" hidden="1"/>
    <cellStyle name="Lien hypertexte" xfId="1920" builtinId="8" hidden="1"/>
    <cellStyle name="Lien hypertexte" xfId="1922" builtinId="8" hidden="1"/>
    <cellStyle name="Lien hypertexte" xfId="1924" builtinId="8" hidden="1"/>
    <cellStyle name="Lien hypertexte" xfId="1926" builtinId="8" hidden="1"/>
    <cellStyle name="Lien hypertexte" xfId="1928" builtinId="8" hidden="1"/>
    <cellStyle name="Lien hypertexte" xfId="1930" builtinId="8" hidden="1"/>
    <cellStyle name="Lien hypertexte" xfId="1932" builtinId="8" hidden="1"/>
    <cellStyle name="Lien hypertexte" xfId="1934" builtinId="8" hidden="1"/>
    <cellStyle name="Lien hypertexte" xfId="1936" builtinId="8" hidden="1"/>
    <cellStyle name="Lien hypertexte" xfId="1938" builtinId="8" hidden="1"/>
    <cellStyle name="Lien hypertexte" xfId="1940" builtinId="8" hidden="1"/>
    <cellStyle name="Lien hypertexte" xfId="1942" builtinId="8" hidden="1"/>
    <cellStyle name="Lien hypertexte" xfId="1944" builtinId="8" hidden="1"/>
    <cellStyle name="Lien hypertexte" xfId="1946" builtinId="8" hidden="1"/>
    <cellStyle name="Lien hypertexte" xfId="1948" builtinId="8" hidden="1"/>
    <cellStyle name="Lien hypertexte" xfId="1950" builtinId="8" hidden="1"/>
    <cellStyle name="Lien hypertexte" xfId="1952" builtinId="8" hidden="1"/>
    <cellStyle name="Lien hypertexte" xfId="1954" builtinId="8" hidden="1"/>
    <cellStyle name="Lien hypertexte" xfId="1956" builtinId="8" hidden="1"/>
    <cellStyle name="Lien hypertexte" xfId="1958" builtinId="8" hidden="1"/>
    <cellStyle name="Lien hypertexte" xfId="1960" builtinId="8" hidden="1"/>
    <cellStyle name="Lien hypertexte" xfId="1962" builtinId="8" hidden="1"/>
    <cellStyle name="Lien hypertexte" xfId="1964" builtinId="8" hidden="1"/>
    <cellStyle name="Lien hypertexte" xfId="1966" builtinId="8" hidden="1"/>
    <cellStyle name="Lien hypertexte" xfId="1968" builtinId="8" hidden="1"/>
    <cellStyle name="Lien hypertexte" xfId="1970" builtinId="8" hidden="1"/>
    <cellStyle name="Lien hypertexte" xfId="1972" builtinId="8" hidden="1"/>
    <cellStyle name="Lien hypertexte" xfId="1974" builtinId="8" hidden="1"/>
    <cellStyle name="Lien hypertexte" xfId="1976" builtinId="8" hidden="1"/>
    <cellStyle name="Lien hypertexte" xfId="1978" builtinId="8" hidden="1"/>
    <cellStyle name="Lien hypertexte" xfId="1980" builtinId="8" hidden="1"/>
    <cellStyle name="Lien hypertexte" xfId="1982" builtinId="8" hidden="1"/>
    <cellStyle name="Lien hypertexte" xfId="1984" builtinId="8" hidden="1"/>
    <cellStyle name="Lien hypertexte" xfId="1986" builtinId="8" hidden="1"/>
    <cellStyle name="Lien hypertexte" xfId="1988" builtinId="8" hidden="1"/>
    <cellStyle name="Lien hypertexte" xfId="1990" builtinId="8" hidden="1"/>
    <cellStyle name="Lien hypertexte" xfId="1992" builtinId="8" hidden="1"/>
    <cellStyle name="Lien hypertexte" xfId="1994" builtinId="8" hidden="1"/>
    <cellStyle name="Lien hypertexte" xfId="1996" builtinId="8" hidden="1"/>
    <cellStyle name="Lien hypertexte" xfId="1998" builtinId="8" hidden="1"/>
    <cellStyle name="Lien hypertexte" xfId="2000" builtinId="8" hidden="1"/>
    <cellStyle name="Lien hypertexte" xfId="2002" builtinId="8" hidden="1"/>
    <cellStyle name="Lien hypertexte" xfId="2004" builtinId="8" hidden="1"/>
    <cellStyle name="Lien hypertexte" xfId="2006" builtinId="8" hidden="1"/>
    <cellStyle name="Lien hypertexte" xfId="2008" builtinId="8" hidden="1"/>
    <cellStyle name="Lien hypertexte" xfId="2010" builtinId="8" hidden="1"/>
    <cellStyle name="Lien hypertexte" xfId="2012" builtinId="8" hidden="1"/>
    <cellStyle name="Lien hypertexte" xfId="2014" builtinId="8" hidden="1"/>
    <cellStyle name="Lien hypertexte" xfId="2016" builtinId="8" hidden="1"/>
    <cellStyle name="Lien hypertexte" xfId="2018" builtinId="8" hidden="1"/>
    <cellStyle name="Lien hypertexte" xfId="2020" builtinId="8" hidden="1"/>
    <cellStyle name="Lien hypertexte" xfId="2022" builtinId="8" hidden="1"/>
    <cellStyle name="Lien hypertexte" xfId="2024" builtinId="8" hidden="1"/>
    <cellStyle name="Lien hypertexte" xfId="2026" builtinId="8" hidden="1"/>
    <cellStyle name="Lien hypertexte" xfId="2028" builtinId="8" hidden="1"/>
    <cellStyle name="Lien hypertexte" xfId="2030" builtinId="8" hidden="1"/>
    <cellStyle name="Lien hypertexte" xfId="2032" builtinId="8" hidden="1"/>
    <cellStyle name="Lien hypertexte" xfId="2034" builtinId="8" hidden="1"/>
    <cellStyle name="Lien hypertexte" xfId="2036" builtinId="8" hidden="1"/>
    <cellStyle name="Lien hypertexte" xfId="2038" builtinId="8" hidden="1"/>
    <cellStyle name="Lien hypertexte" xfId="2040" builtinId="8" hidden="1"/>
    <cellStyle name="Lien hypertexte" xfId="2042" builtinId="8" hidden="1"/>
    <cellStyle name="Lien hypertexte" xfId="2044" builtinId="8" hidden="1"/>
    <cellStyle name="Lien hypertexte" xfId="2046" builtinId="8" hidden="1"/>
    <cellStyle name="Lien hypertexte" xfId="2048" builtinId="8" hidden="1"/>
    <cellStyle name="Lien hypertexte" xfId="2050" builtinId="8" hidden="1"/>
    <cellStyle name="Lien hypertexte" xfId="2052" builtinId="8" hidden="1"/>
    <cellStyle name="Lien hypertexte" xfId="2054" builtinId="8" hidden="1"/>
    <cellStyle name="Lien hypertexte" xfId="2056" builtinId="8" hidden="1"/>
    <cellStyle name="Lien hypertexte" xfId="2058" builtinId="8" hidden="1"/>
    <cellStyle name="Lien hypertexte" xfId="2060" builtinId="8" hidden="1"/>
    <cellStyle name="Lien hypertexte" xfId="2062" builtinId="8" hidden="1"/>
    <cellStyle name="Lien hypertexte" xfId="2064" builtinId="8" hidden="1"/>
    <cellStyle name="Lien hypertexte" xfId="2066" builtinId="8" hidden="1"/>
    <cellStyle name="Lien hypertexte" xfId="2068" builtinId="8" hidden="1"/>
    <cellStyle name="Lien hypertexte" xfId="2070" builtinId="8" hidden="1"/>
    <cellStyle name="Lien hypertexte" xfId="2072" builtinId="8" hidden="1"/>
    <cellStyle name="Lien hypertexte" xfId="2074" builtinId="8" hidden="1"/>
    <cellStyle name="Lien hypertexte" xfId="2076" builtinId="8" hidden="1"/>
    <cellStyle name="Lien hypertexte" xfId="2078" builtinId="8" hidden="1"/>
    <cellStyle name="Lien hypertexte" xfId="2080" builtinId="8" hidden="1"/>
    <cellStyle name="Lien hypertexte" xfId="2082" builtinId="8" hidden="1"/>
    <cellStyle name="Lien hypertexte" xfId="2084" builtinId="8" hidden="1"/>
    <cellStyle name="Lien hypertexte" xfId="2086" builtinId="8" hidden="1"/>
    <cellStyle name="Lien hypertexte" xfId="2088" builtinId="8" hidden="1"/>
    <cellStyle name="Lien hypertexte" xfId="2090" builtinId="8" hidden="1"/>
    <cellStyle name="Lien hypertexte" xfId="2092" builtinId="8" hidden="1"/>
    <cellStyle name="Lien hypertexte" xfId="2094" builtinId="8" hidden="1"/>
    <cellStyle name="Lien hypertexte" xfId="2096" builtinId="8" hidden="1"/>
    <cellStyle name="Lien hypertexte" xfId="2098" builtinId="8" hidden="1"/>
    <cellStyle name="Lien hypertexte" xfId="2100" builtinId="8" hidden="1"/>
    <cellStyle name="Lien hypertexte" xfId="2102" builtinId="8" hidden="1"/>
    <cellStyle name="Lien hypertexte" xfId="2104" builtinId="8" hidden="1"/>
    <cellStyle name="Lien hypertexte" xfId="2106" builtinId="8" hidden="1"/>
    <cellStyle name="Lien hypertexte" xfId="2108" builtinId="8" hidden="1"/>
    <cellStyle name="Lien hypertexte" xfId="2110" builtinId="8" hidden="1"/>
    <cellStyle name="Lien hypertexte" xfId="2112" builtinId="8" hidden="1"/>
    <cellStyle name="Lien hypertexte" xfId="2114" builtinId="8" hidden="1"/>
    <cellStyle name="Lien hypertexte" xfId="2116" builtinId="8" hidden="1"/>
    <cellStyle name="Lien hypertexte" xfId="2118" builtinId="8" hidden="1"/>
    <cellStyle name="Lien hypertexte" xfId="2120" builtinId="8" hidden="1"/>
    <cellStyle name="Lien hypertexte" xfId="2122" builtinId="8" hidden="1"/>
    <cellStyle name="Lien hypertexte" xfId="2124" builtinId="8" hidden="1"/>
    <cellStyle name="Lien hypertexte" xfId="2126" builtinId="8" hidden="1"/>
    <cellStyle name="Lien hypertexte" xfId="2128" builtinId="8" hidden="1"/>
    <cellStyle name="Lien hypertexte" xfId="2130" builtinId="8" hidden="1"/>
    <cellStyle name="Lien hypertexte" xfId="2132" builtinId="8" hidden="1"/>
    <cellStyle name="Lien hypertexte" xfId="2134" builtinId="8" hidden="1"/>
    <cellStyle name="Lien hypertexte" xfId="2136" builtinId="8" hidden="1"/>
    <cellStyle name="Lien hypertexte" xfId="2138" builtinId="8" hidden="1"/>
    <cellStyle name="Lien hypertexte" xfId="2140" builtinId="8" hidden="1"/>
    <cellStyle name="Lien hypertexte" xfId="2142" builtinId="8" hidden="1"/>
    <cellStyle name="Lien hypertexte" xfId="2144" builtinId="8" hidden="1"/>
    <cellStyle name="Lien hypertexte" xfId="2146" builtinId="8" hidden="1"/>
    <cellStyle name="Lien hypertexte" xfId="2148" builtinId="8" hidden="1"/>
    <cellStyle name="Lien hypertexte" xfId="2150" builtinId="8" hidden="1"/>
    <cellStyle name="Lien hypertexte" xfId="2152" builtinId="8" hidden="1"/>
    <cellStyle name="Lien hypertexte" xfId="2154" builtinId="8" hidden="1"/>
    <cellStyle name="Lien hypertexte" xfId="2156" builtinId="8" hidden="1"/>
    <cellStyle name="Lien hypertexte" xfId="2158" builtinId="8" hidden="1"/>
    <cellStyle name="Lien hypertexte" xfId="2160" builtinId="8" hidden="1"/>
    <cellStyle name="Lien hypertexte" xfId="2162" builtinId="8" hidden="1"/>
    <cellStyle name="Lien hypertexte" xfId="2164" builtinId="8" hidden="1"/>
    <cellStyle name="Lien hypertexte" xfId="2166" builtinId="8" hidden="1"/>
    <cellStyle name="Lien hypertexte" xfId="2168" builtinId="8" hidden="1"/>
    <cellStyle name="Lien hypertexte" xfId="2170" builtinId="8" hidden="1"/>
    <cellStyle name="Lien hypertexte" xfId="2172" builtinId="8" hidden="1"/>
    <cellStyle name="Lien hypertexte" xfId="2174" builtinId="8" hidden="1"/>
    <cellStyle name="Lien hypertexte" xfId="2176" builtinId="8" hidden="1"/>
    <cellStyle name="Lien hypertexte" xfId="2178" builtinId="8" hidden="1"/>
    <cellStyle name="Lien hypertexte" xfId="2180" builtinId="8" hidden="1"/>
    <cellStyle name="Lien hypertexte" xfId="2182" builtinId="8" hidden="1"/>
    <cellStyle name="Lien hypertexte" xfId="2184" builtinId="8" hidden="1"/>
    <cellStyle name="Lien hypertexte" xfId="2186" builtinId="8" hidden="1"/>
    <cellStyle name="Lien hypertexte" xfId="2188" builtinId="8" hidden="1"/>
    <cellStyle name="Lien hypertexte" xfId="2190" builtinId="8" hidden="1"/>
    <cellStyle name="Lien hypertexte" xfId="2192" builtinId="8" hidden="1"/>
    <cellStyle name="Lien hypertexte" xfId="2194" builtinId="8" hidden="1"/>
    <cellStyle name="Lien hypertexte" xfId="2196" builtinId="8" hidden="1"/>
    <cellStyle name="Lien hypertexte" xfId="2198" builtinId="8" hidden="1"/>
    <cellStyle name="Lien hypertexte" xfId="2200" builtinId="8" hidden="1"/>
    <cellStyle name="Lien hypertexte" xfId="2202" builtinId="8" hidden="1"/>
    <cellStyle name="Lien hypertexte" xfId="2204" builtinId="8" hidden="1"/>
    <cellStyle name="Lien hypertexte" xfId="2206" builtinId="8" hidden="1"/>
    <cellStyle name="Lien hypertexte" xfId="2208" builtinId="8" hidden="1"/>
    <cellStyle name="Lien hypertexte" xfId="2210" builtinId="8" hidden="1"/>
    <cellStyle name="Lien hypertexte" xfId="2212" builtinId="8" hidden="1"/>
    <cellStyle name="Lien hypertexte" xfId="2214" builtinId="8" hidden="1"/>
    <cellStyle name="Lien hypertexte" xfId="2216" builtinId="8" hidden="1"/>
    <cellStyle name="Lien hypertexte" xfId="2218" builtinId="8" hidden="1"/>
    <cellStyle name="Lien hypertexte" xfId="2220" builtinId="8" hidden="1"/>
    <cellStyle name="Lien hypertexte" xfId="2222" builtinId="8" hidden="1"/>
    <cellStyle name="Lien hypertexte" xfId="2224" builtinId="8" hidden="1"/>
    <cellStyle name="Lien hypertexte" xfId="2226" builtinId="8" hidden="1"/>
    <cellStyle name="Lien hypertexte" xfId="2228" builtinId="8" hidden="1"/>
    <cellStyle name="Lien hypertexte" xfId="2230" builtinId="8" hidden="1"/>
    <cellStyle name="Lien hypertexte" xfId="2232" builtinId="8" hidden="1"/>
    <cellStyle name="Lien hypertexte" xfId="2234" builtinId="8" hidden="1"/>
    <cellStyle name="Lien hypertexte" xfId="2236" builtinId="8" hidden="1"/>
    <cellStyle name="Lien hypertexte" xfId="2238" builtinId="8" hidden="1"/>
    <cellStyle name="Lien hypertexte" xfId="2240" builtinId="8" hidden="1"/>
    <cellStyle name="Lien hypertexte" xfId="2242" builtinId="8" hidden="1"/>
    <cellStyle name="Lien hypertexte" xfId="2244" builtinId="8" hidden="1"/>
    <cellStyle name="Lien hypertexte" xfId="2246" builtinId="8" hidden="1"/>
    <cellStyle name="Lien hypertexte" xfId="2248" builtinId="8" hidden="1"/>
    <cellStyle name="Lien hypertexte" xfId="2250" builtinId="8" hidden="1"/>
    <cellStyle name="Lien hypertexte" xfId="2252" builtinId="8" hidden="1"/>
    <cellStyle name="Lien hypertexte" xfId="2254" builtinId="8" hidden="1"/>
    <cellStyle name="Lien hypertexte" xfId="2256" builtinId="8" hidden="1"/>
    <cellStyle name="Lien hypertexte" xfId="2258" builtinId="8" hidden="1"/>
    <cellStyle name="Lien hypertexte" xfId="2260" builtinId="8" hidden="1"/>
    <cellStyle name="Lien hypertexte" xfId="2262" builtinId="8" hidden="1"/>
    <cellStyle name="Lien hypertexte" xfId="2264" builtinId="8" hidden="1"/>
    <cellStyle name="Lien hypertexte" xfId="2266" builtinId="8" hidden="1"/>
    <cellStyle name="Lien hypertexte" xfId="2268" builtinId="8" hidden="1"/>
    <cellStyle name="Lien hypertexte" xfId="2270" builtinId="8" hidden="1"/>
    <cellStyle name="Lien hypertexte" xfId="2272" builtinId="8" hidden="1"/>
    <cellStyle name="Lien hypertexte" xfId="2274" builtinId="8" hidden="1"/>
    <cellStyle name="Lien hypertexte" xfId="2276" builtinId="8" hidden="1"/>
    <cellStyle name="Lien hypertexte" xfId="2278" builtinId="8" hidden="1"/>
    <cellStyle name="Lien hypertexte" xfId="2280" builtinId="8" hidden="1"/>
    <cellStyle name="Lien hypertexte" xfId="2282" builtinId="8" hidden="1"/>
    <cellStyle name="Lien hypertexte" xfId="2284" builtinId="8" hidden="1"/>
    <cellStyle name="Lien hypertexte" xfId="2286" builtinId="8" hidden="1"/>
    <cellStyle name="Lien hypertexte" xfId="2288" builtinId="8" hidden="1"/>
    <cellStyle name="Lien hypertexte" xfId="2290" builtinId="8" hidden="1"/>
    <cellStyle name="Lien hypertexte" xfId="2292" builtinId="8" hidden="1"/>
    <cellStyle name="Lien hypertexte" xfId="2294" builtinId="8" hidden="1"/>
    <cellStyle name="Lien hypertexte" xfId="2296" builtinId="8" hidden="1"/>
    <cellStyle name="Lien hypertexte" xfId="2298" builtinId="8" hidden="1"/>
    <cellStyle name="Lien hypertexte" xfId="2300" builtinId="8" hidden="1"/>
    <cellStyle name="Lien hypertexte" xfId="2302" builtinId="8" hidden="1"/>
    <cellStyle name="Lien hypertexte" xfId="2304" builtinId="8" hidden="1"/>
    <cellStyle name="Lien hypertexte" xfId="2306" builtinId="8" hidden="1"/>
    <cellStyle name="Lien hypertexte" xfId="2308" builtinId="8" hidden="1"/>
    <cellStyle name="Lien hypertexte" xfId="2310" builtinId="8" hidden="1"/>
    <cellStyle name="Lien hypertexte" xfId="2312" builtinId="8" hidden="1"/>
    <cellStyle name="Lien hypertexte" xfId="2314" builtinId="8" hidden="1"/>
    <cellStyle name="Lien hypertexte" xfId="2316" builtinId="8" hidden="1"/>
    <cellStyle name="Lien hypertexte" xfId="2318" builtinId="8" hidden="1"/>
    <cellStyle name="Lien hypertexte" xfId="2320" builtinId="8" hidden="1"/>
    <cellStyle name="Lien hypertexte" xfId="2322" builtinId="8" hidden="1"/>
    <cellStyle name="Lien hypertexte" xfId="2324" builtinId="8" hidden="1"/>
    <cellStyle name="Lien hypertexte" xfId="2326" builtinId="8" hidden="1"/>
    <cellStyle name="Lien hypertexte" xfId="2328" builtinId="8" hidden="1"/>
    <cellStyle name="Lien hypertexte" xfId="2330" builtinId="8" hidden="1"/>
    <cellStyle name="Lien hypertexte" xfId="2332" builtinId="8" hidden="1"/>
    <cellStyle name="Lien hypertexte" xfId="2334" builtinId="8" hidden="1"/>
    <cellStyle name="Lien hypertexte" xfId="2336" builtinId="8" hidden="1"/>
    <cellStyle name="Lien hypertexte" xfId="2338" builtinId="8" hidden="1"/>
    <cellStyle name="Lien hypertexte" xfId="2340" builtinId="8" hidden="1"/>
    <cellStyle name="Lien hypertexte" xfId="2342" builtinId="8" hidden="1"/>
    <cellStyle name="Lien hypertexte" xfId="2344" builtinId="8" hidden="1"/>
    <cellStyle name="Lien hypertexte" xfId="2346" builtinId="8" hidden="1"/>
    <cellStyle name="Lien hypertexte" xfId="2348" builtinId="8" hidden="1"/>
    <cellStyle name="Lien hypertexte" xfId="2350" builtinId="8" hidden="1"/>
    <cellStyle name="Lien hypertexte" xfId="2352" builtinId="8" hidden="1"/>
    <cellStyle name="Lien hypertexte" xfId="2354" builtinId="8" hidden="1"/>
    <cellStyle name="Lien hypertexte" xfId="2356" builtinId="8" hidden="1"/>
    <cellStyle name="Lien hypertexte" xfId="2358" builtinId="8" hidden="1"/>
    <cellStyle name="Lien hypertexte" xfId="2360" builtinId="8" hidden="1"/>
    <cellStyle name="Lien hypertexte" xfId="2362" builtinId="8" hidden="1"/>
    <cellStyle name="Lien hypertexte" xfId="2364" builtinId="8" hidden="1"/>
    <cellStyle name="Lien hypertexte" xfId="2366" builtinId="8" hidden="1"/>
    <cellStyle name="Lien hypertexte" xfId="2368" builtinId="8" hidden="1"/>
    <cellStyle name="Lien hypertexte" xfId="2370" builtinId="8" hidden="1"/>
    <cellStyle name="Lien hypertexte" xfId="2372" builtinId="8" hidden="1"/>
    <cellStyle name="Lien hypertexte" xfId="2374" builtinId="8" hidden="1"/>
    <cellStyle name="Lien hypertexte" xfId="2376" builtinId="8" hidden="1"/>
    <cellStyle name="Lien hypertexte" xfId="2378" builtinId="8" hidden="1"/>
    <cellStyle name="Lien hypertexte" xfId="2380" builtinId="8" hidden="1"/>
    <cellStyle name="Lien hypertexte" xfId="2382" builtinId="8" hidden="1"/>
    <cellStyle name="Lien hypertexte" xfId="2384" builtinId="8" hidden="1"/>
    <cellStyle name="Lien hypertexte" xfId="2386" builtinId="8" hidden="1"/>
    <cellStyle name="Lien hypertexte" xfId="2388" builtinId="8" hidden="1"/>
    <cellStyle name="Lien hypertexte" xfId="2390" builtinId="8" hidden="1"/>
    <cellStyle name="Lien hypertexte" xfId="2392" builtinId="8" hidden="1"/>
    <cellStyle name="Lien hypertexte" xfId="2394" builtinId="8" hidden="1"/>
    <cellStyle name="Lien hypertexte" xfId="2396" builtinId="8" hidden="1"/>
    <cellStyle name="Lien hypertexte" xfId="2398" builtinId="8" hidden="1"/>
    <cellStyle name="Lien hypertexte" xfId="2400" builtinId="8" hidden="1"/>
    <cellStyle name="Lien hypertexte" xfId="2402" builtinId="8" hidden="1"/>
    <cellStyle name="Lien hypertexte" xfId="2404" builtinId="8" hidden="1"/>
    <cellStyle name="Lien hypertexte" xfId="2406" builtinId="8" hidden="1"/>
    <cellStyle name="Lien hypertexte" xfId="2408" builtinId="8" hidden="1"/>
    <cellStyle name="Lien hypertexte" xfId="2410" builtinId="8" hidden="1"/>
    <cellStyle name="Lien hypertexte" xfId="2412" builtinId="8" hidden="1"/>
    <cellStyle name="Lien hypertexte" xfId="2414" builtinId="8" hidden="1"/>
    <cellStyle name="Lien hypertexte" xfId="2416" builtinId="8" hidden="1"/>
    <cellStyle name="Lien hypertexte" xfId="2418" builtinId="8" hidden="1"/>
    <cellStyle name="Lien hypertexte" xfId="2420" builtinId="8" hidden="1"/>
    <cellStyle name="Lien hypertexte" xfId="2422" builtinId="8" hidden="1"/>
    <cellStyle name="Lien hypertexte" xfId="2424" builtinId="8" hidden="1"/>
    <cellStyle name="Lien hypertexte" xfId="2426" builtinId="8" hidden="1"/>
    <cellStyle name="Lien hypertexte" xfId="2428" builtinId="8" hidden="1"/>
    <cellStyle name="Lien hypertexte" xfId="2430" builtinId="8" hidden="1"/>
    <cellStyle name="Lien hypertexte" xfId="2432" builtinId="8" hidden="1"/>
    <cellStyle name="Lien hypertexte" xfId="2434" builtinId="8" hidden="1"/>
    <cellStyle name="Lien hypertexte" xfId="2436" builtinId="8" hidden="1"/>
    <cellStyle name="Lien hypertexte" xfId="2438" builtinId="8" hidden="1"/>
    <cellStyle name="Lien hypertexte" xfId="2440" builtinId="8" hidden="1"/>
    <cellStyle name="Lien hypertexte" xfId="2442" builtinId="8" hidden="1"/>
    <cellStyle name="Lien hypertexte" xfId="2444" builtinId="8" hidden="1"/>
    <cellStyle name="Lien hypertexte" xfId="2446" builtinId="8" hidden="1"/>
    <cellStyle name="Lien hypertexte" xfId="2448" builtinId="8" hidden="1"/>
    <cellStyle name="Lien hypertexte" xfId="2450" builtinId="8" hidden="1"/>
    <cellStyle name="Lien hypertexte" xfId="2452" builtinId="8" hidden="1"/>
    <cellStyle name="Lien hypertexte" xfId="2454" builtinId="8" hidden="1"/>
    <cellStyle name="Lien hypertexte" xfId="2456" builtinId="8" hidden="1"/>
    <cellStyle name="Lien hypertexte" xfId="2458" builtinId="8" hidden="1"/>
    <cellStyle name="Lien hypertexte" xfId="2460" builtinId="8" hidden="1"/>
    <cellStyle name="Lien hypertexte" xfId="2462" builtinId="8" hidden="1"/>
    <cellStyle name="Lien hypertexte" xfId="2464" builtinId="8" hidden="1"/>
    <cellStyle name="Lien hypertexte" xfId="2466" builtinId="8" hidden="1"/>
    <cellStyle name="Lien hypertexte" xfId="2468" builtinId="8" hidden="1"/>
    <cellStyle name="Lien hypertexte" xfId="2470" builtinId="8" hidden="1"/>
    <cellStyle name="Lien hypertexte" xfId="2472" builtinId="8" hidden="1"/>
    <cellStyle name="Lien hypertexte" xfId="2474" builtinId="8" hidden="1"/>
    <cellStyle name="Lien hypertexte" xfId="2476" builtinId="8" hidden="1"/>
    <cellStyle name="Lien hypertexte" xfId="2478" builtinId="8" hidden="1"/>
    <cellStyle name="Lien hypertexte" xfId="2480" builtinId="8" hidden="1"/>
    <cellStyle name="Lien hypertexte" xfId="2482" builtinId="8" hidden="1"/>
    <cellStyle name="Lien hypertexte" xfId="2484" builtinId="8" hidden="1"/>
    <cellStyle name="Lien hypertexte" xfId="2486" builtinId="8" hidden="1"/>
    <cellStyle name="Lien hypertexte" xfId="2488" builtinId="8" hidden="1"/>
    <cellStyle name="Lien hypertexte" xfId="2490" builtinId="8" hidden="1"/>
    <cellStyle name="Lien hypertexte" xfId="2492" builtinId="8" hidden="1"/>
    <cellStyle name="Lien hypertexte" xfId="2494" builtinId="8" hidden="1"/>
    <cellStyle name="Lien hypertexte" xfId="2496" builtinId="8" hidden="1"/>
    <cellStyle name="Lien hypertexte" xfId="2498" builtinId="8" hidden="1"/>
    <cellStyle name="Lien hypertexte" xfId="2500" builtinId="8" hidden="1"/>
    <cellStyle name="Lien hypertexte" xfId="2502" builtinId="8" hidden="1"/>
    <cellStyle name="Lien hypertexte" xfId="2504" builtinId="8" hidden="1"/>
    <cellStyle name="Lien hypertexte" xfId="2506" builtinId="8" hidden="1"/>
    <cellStyle name="Lien hypertexte" xfId="2508" builtinId="8" hidden="1"/>
    <cellStyle name="Lien hypertexte" xfId="2510" builtinId="8" hidden="1"/>
    <cellStyle name="Lien hypertexte" xfId="2512" builtinId="8" hidden="1"/>
    <cellStyle name="Lien hypertexte" xfId="2514" builtinId="8" hidden="1"/>
    <cellStyle name="Lien hypertexte" xfId="2516" builtinId="8" hidden="1"/>
    <cellStyle name="Lien hypertexte" xfId="2518" builtinId="8" hidden="1"/>
    <cellStyle name="Lien hypertexte" xfId="2520" builtinId="8" hidden="1"/>
    <cellStyle name="Lien hypertexte" xfId="2522" builtinId="8" hidden="1"/>
    <cellStyle name="Lien hypertexte" xfId="2524" builtinId="8" hidden="1"/>
    <cellStyle name="Lien hypertexte" xfId="2526" builtinId="8" hidden="1"/>
    <cellStyle name="Lien hypertexte" xfId="2528" builtinId="8" hidden="1"/>
    <cellStyle name="Lien hypertexte" xfId="2530" builtinId="8" hidden="1"/>
    <cellStyle name="Lien hypertexte" xfId="2532" builtinId="8" hidden="1"/>
    <cellStyle name="Lien hypertexte" xfId="2534" builtinId="8" hidden="1"/>
    <cellStyle name="Lien hypertexte" xfId="2536" builtinId="8" hidden="1"/>
    <cellStyle name="Lien hypertexte" xfId="2538" builtinId="8" hidden="1"/>
    <cellStyle name="Lien hypertexte" xfId="2540" builtinId="8" hidden="1"/>
    <cellStyle name="Lien hypertexte" xfId="2542" builtinId="8" hidden="1"/>
    <cellStyle name="Lien hypertexte" xfId="2544" builtinId="8" hidden="1"/>
    <cellStyle name="Lien hypertexte" xfId="2546" builtinId="8" hidden="1"/>
    <cellStyle name="Lien hypertexte" xfId="2548" builtinId="8" hidden="1"/>
    <cellStyle name="Lien hypertexte" xfId="2550" builtinId="8" hidden="1"/>
    <cellStyle name="Lien hypertexte" xfId="2552" builtinId="8" hidden="1"/>
    <cellStyle name="Lien hypertexte" xfId="2554" builtinId="8" hidden="1"/>
    <cellStyle name="Lien hypertexte" xfId="2556" builtinId="8" hidden="1"/>
    <cellStyle name="Lien hypertexte" xfId="2558" builtinId="8" hidden="1"/>
    <cellStyle name="Lien hypertexte" xfId="2560" builtinId="8" hidden="1"/>
    <cellStyle name="Lien hypertexte" xfId="2562" builtinId="8" hidden="1"/>
    <cellStyle name="Lien hypertexte" xfId="2564" builtinId="8" hidden="1"/>
    <cellStyle name="Lien hypertexte" xfId="2566" builtinId="8" hidden="1"/>
    <cellStyle name="Lien hypertexte" xfId="2568" builtinId="8" hidden="1"/>
    <cellStyle name="Lien hypertexte" xfId="2570" builtinId="8" hidden="1"/>
    <cellStyle name="Lien hypertexte" xfId="2572" builtinId="8" hidden="1"/>
    <cellStyle name="Lien hypertexte" xfId="2574" builtinId="8" hidden="1"/>
    <cellStyle name="Lien hypertexte" xfId="2576" builtinId="8" hidden="1"/>
    <cellStyle name="Lien hypertexte" xfId="2578" builtinId="8" hidden="1"/>
    <cellStyle name="Lien hypertexte" xfId="2580" builtinId="8" hidden="1"/>
    <cellStyle name="Lien hypertexte" xfId="2582" builtinId="8" hidden="1"/>
    <cellStyle name="Lien hypertexte" xfId="2584" builtinId="8" hidden="1"/>
    <cellStyle name="Lien hypertexte" xfId="2586" builtinId="8" hidden="1"/>
    <cellStyle name="Lien hypertexte" xfId="2588" builtinId="8" hidden="1"/>
    <cellStyle name="Lien hypertexte" xfId="2590" builtinId="8" hidden="1"/>
    <cellStyle name="Lien hypertexte" xfId="2592" builtinId="8" hidden="1"/>
    <cellStyle name="Lien hypertexte" xfId="2594" builtinId="8" hidden="1"/>
    <cellStyle name="Lien hypertexte" xfId="2596" builtinId="8" hidden="1"/>
    <cellStyle name="Lien hypertexte" xfId="2598" builtinId="8" hidden="1"/>
    <cellStyle name="Lien hypertexte" xfId="2600" builtinId="8" hidden="1"/>
    <cellStyle name="Lien hypertexte" xfId="2602" builtinId="8" hidden="1"/>
    <cellStyle name="Lien hypertexte" xfId="2604" builtinId="8" hidden="1"/>
    <cellStyle name="Lien hypertexte" xfId="2606" builtinId="8" hidden="1"/>
    <cellStyle name="Lien hypertexte" xfId="2608" builtinId="8" hidden="1"/>
    <cellStyle name="Lien hypertexte" xfId="2610" builtinId="8" hidden="1"/>
    <cellStyle name="Lien hypertexte" xfId="2612" builtinId="8" hidden="1"/>
    <cellStyle name="Lien hypertexte" xfId="2614" builtinId="8" hidden="1"/>
    <cellStyle name="Lien hypertexte" xfId="2616" builtinId="8" hidden="1"/>
    <cellStyle name="Lien hypertexte" xfId="2618" builtinId="8" hidden="1"/>
    <cellStyle name="Lien hypertexte" xfId="2620" builtinId="8" hidden="1"/>
    <cellStyle name="Lien hypertexte" xfId="2622" builtinId="8" hidden="1"/>
    <cellStyle name="Lien hypertexte" xfId="2624" builtinId="8" hidden="1"/>
    <cellStyle name="Lien hypertexte" xfId="2626" builtinId="8" hidden="1"/>
    <cellStyle name="Lien hypertexte" xfId="2628" builtinId="8" hidden="1"/>
    <cellStyle name="Lien hypertexte" xfId="2630" builtinId="8" hidden="1"/>
    <cellStyle name="Lien hypertexte" xfId="2632" builtinId="8" hidden="1"/>
    <cellStyle name="Lien hypertexte" xfId="2634" builtinId="8" hidden="1"/>
    <cellStyle name="Lien hypertexte" xfId="2636" builtinId="8" hidden="1"/>
    <cellStyle name="Lien hypertexte" xfId="2638" builtinId="8" hidden="1"/>
    <cellStyle name="Lien hypertexte" xfId="2640" builtinId="8" hidden="1"/>
    <cellStyle name="Lien hypertexte" xfId="2642" builtinId="8" hidden="1"/>
    <cellStyle name="Lien hypertexte" xfId="2644" builtinId="8" hidden="1"/>
    <cellStyle name="Lien hypertexte" xfId="2646" builtinId="8" hidden="1"/>
    <cellStyle name="Lien hypertexte" xfId="2648" builtinId="8" hidden="1"/>
    <cellStyle name="Lien hypertexte" xfId="2650" builtinId="8" hidden="1"/>
    <cellStyle name="Lien hypertexte" xfId="2652" builtinId="8" hidden="1"/>
    <cellStyle name="Lien hypertexte" xfId="2654" builtinId="8" hidden="1"/>
    <cellStyle name="Lien hypertexte" xfId="2656" builtinId="8" hidden="1"/>
    <cellStyle name="Lien hypertexte" xfId="2658" builtinId="8" hidden="1"/>
    <cellStyle name="Lien hypertexte" xfId="2660" builtinId="8" hidden="1"/>
    <cellStyle name="Lien hypertexte" xfId="2662" builtinId="8" hidden="1"/>
    <cellStyle name="Lien hypertexte" xfId="2664" builtinId="8" hidden="1"/>
    <cellStyle name="Lien hypertexte" xfId="2666" builtinId="8" hidden="1"/>
    <cellStyle name="Lien hypertexte" xfId="2668" builtinId="8" hidden="1"/>
    <cellStyle name="Lien hypertexte" xfId="2670" builtinId="8" hidden="1"/>
    <cellStyle name="Lien hypertexte" xfId="2672" builtinId="8" hidden="1"/>
    <cellStyle name="Lien hypertexte" xfId="2674" builtinId="8" hidden="1"/>
    <cellStyle name="Lien hypertexte" xfId="2676" builtinId="8" hidden="1"/>
    <cellStyle name="Lien hypertexte" xfId="2678" builtinId="8" hidden="1"/>
    <cellStyle name="Lien hypertexte" xfId="2680" builtinId="8" hidden="1"/>
    <cellStyle name="Lien hypertexte" xfId="2682" builtinId="8" hidden="1"/>
    <cellStyle name="Lien hypertexte" xfId="2684" builtinId="8" hidden="1"/>
    <cellStyle name="Lien hypertexte" xfId="2686" builtinId="8" hidden="1"/>
    <cellStyle name="Lien hypertexte" xfId="2688" builtinId="8" hidden="1"/>
    <cellStyle name="Lien hypertexte" xfId="2690" builtinId="8" hidden="1"/>
    <cellStyle name="Lien hypertexte" xfId="2692" builtinId="8" hidden="1"/>
    <cellStyle name="Lien hypertexte" xfId="2694" builtinId="8" hidden="1"/>
    <cellStyle name="Lien hypertexte" xfId="2696" builtinId="8" hidden="1"/>
    <cellStyle name="Lien hypertexte" xfId="2698" builtinId="8" hidden="1"/>
    <cellStyle name="Lien hypertexte" xfId="2700" builtinId="8" hidden="1"/>
    <cellStyle name="Lien hypertexte" xfId="2702" builtinId="8" hidden="1"/>
    <cellStyle name="Lien hypertexte" xfId="2704" builtinId="8" hidden="1"/>
    <cellStyle name="Lien hypertexte" xfId="2706" builtinId="8" hidden="1"/>
    <cellStyle name="Lien hypertexte" xfId="2708" builtinId="8" hidden="1"/>
    <cellStyle name="Lien hypertexte" xfId="2710" builtinId="8" hidden="1"/>
    <cellStyle name="Lien hypertexte" xfId="2712" builtinId="8" hidden="1"/>
    <cellStyle name="Lien hypertexte" xfId="2714" builtinId="8" hidden="1"/>
    <cellStyle name="Lien hypertexte" xfId="2716" builtinId="8" hidden="1"/>
    <cellStyle name="Lien hypertexte" xfId="2718" builtinId="8" hidden="1"/>
    <cellStyle name="Lien hypertexte" xfId="2720" builtinId="8" hidden="1"/>
    <cellStyle name="Lien hypertexte" xfId="2722" builtinId="8" hidden="1"/>
    <cellStyle name="Lien hypertexte" xfId="2724" builtinId="8" hidden="1"/>
    <cellStyle name="Lien hypertexte" xfId="2726" builtinId="8" hidden="1"/>
    <cellStyle name="Lien hypertexte" xfId="2728" builtinId="8" hidden="1"/>
    <cellStyle name="Lien hypertexte" xfId="2730" builtinId="8" hidden="1"/>
    <cellStyle name="Lien hypertexte" xfId="2732" builtinId="8" hidden="1"/>
    <cellStyle name="Lien hypertexte" xfId="2734" builtinId="8" hidden="1"/>
    <cellStyle name="Lien hypertexte" xfId="2736" builtinId="8" hidden="1"/>
    <cellStyle name="Lien hypertexte" xfId="2738" builtinId="8" hidden="1"/>
    <cellStyle name="Lien hypertexte" xfId="2740" builtinId="8" hidden="1"/>
    <cellStyle name="Lien hypertexte" xfId="2742" builtinId="8" hidden="1"/>
    <cellStyle name="Lien hypertexte" xfId="2744" builtinId="8" hidden="1"/>
    <cellStyle name="Lien hypertexte" xfId="2746" builtinId="8" hidden="1"/>
    <cellStyle name="Lien hypertexte" xfId="2748" builtinId="8" hidden="1"/>
    <cellStyle name="Lien hypertexte" xfId="2750" builtinId="8" hidden="1"/>
    <cellStyle name="Lien hypertexte" xfId="2752" builtinId="8" hidden="1"/>
    <cellStyle name="Lien hypertexte" xfId="2754" builtinId="8" hidden="1"/>
    <cellStyle name="Lien hypertexte" xfId="2756" builtinId="8" hidden="1"/>
    <cellStyle name="Lien hypertexte" xfId="2758" builtinId="8" hidden="1"/>
    <cellStyle name="Lien hypertexte" xfId="2760" builtinId="8" hidden="1"/>
    <cellStyle name="Lien hypertexte" xfId="2762" builtinId="8" hidden="1"/>
    <cellStyle name="Lien hypertexte" xfId="2764" builtinId="8" hidden="1"/>
    <cellStyle name="Lien hypertexte" xfId="2766" builtinId="8" hidden="1"/>
    <cellStyle name="Lien hypertexte" xfId="2768" builtinId="8" hidden="1"/>
    <cellStyle name="Lien hypertexte" xfId="2770" builtinId="8" hidden="1"/>
    <cellStyle name="Lien hypertexte" xfId="2772" builtinId="8" hidden="1"/>
    <cellStyle name="Lien hypertexte" xfId="2774" builtinId="8" hidden="1"/>
    <cellStyle name="Lien hypertexte" xfId="2776" builtinId="8" hidden="1"/>
    <cellStyle name="Lien hypertexte" xfId="2778" builtinId="8" hidden="1"/>
    <cellStyle name="Lien hypertexte" xfId="2780" builtinId="8" hidden="1"/>
    <cellStyle name="Lien hypertexte" xfId="2782" builtinId="8" hidden="1"/>
    <cellStyle name="Lien hypertexte" xfId="2784" builtinId="8" hidden="1"/>
    <cellStyle name="Lien hypertexte" xfId="2786" builtinId="8" hidden="1"/>
    <cellStyle name="Lien hypertexte" xfId="2788" builtinId="8" hidden="1"/>
    <cellStyle name="Lien hypertexte" xfId="2790" builtinId="8" hidden="1"/>
    <cellStyle name="Lien hypertexte" xfId="2792" builtinId="8" hidden="1"/>
    <cellStyle name="Lien hypertexte" xfId="2794" builtinId="8" hidden="1"/>
    <cellStyle name="Lien hypertexte" xfId="2796" builtinId="8" hidden="1"/>
    <cellStyle name="Lien hypertexte" xfId="2798" builtinId="8" hidden="1"/>
    <cellStyle name="Lien hypertexte" xfId="2800" builtinId="8" hidden="1"/>
    <cellStyle name="Lien hypertexte" xfId="2802" builtinId="8" hidden="1"/>
    <cellStyle name="Lien hypertexte" xfId="2804" builtinId="8" hidden="1"/>
    <cellStyle name="Lien hypertexte" xfId="2806" builtinId="8" hidden="1"/>
    <cellStyle name="Lien hypertexte" xfId="2808" builtinId="8" hidden="1"/>
    <cellStyle name="Lien hypertexte" xfId="2810" builtinId="8" hidden="1"/>
    <cellStyle name="Lien hypertexte" xfId="2812" builtinId="8" hidden="1"/>
    <cellStyle name="Lien hypertexte" xfId="2814" builtinId="8" hidden="1"/>
    <cellStyle name="Lien hypertexte" xfId="2816" builtinId="8" hidden="1"/>
    <cellStyle name="Lien hypertexte" xfId="2818" builtinId="8" hidden="1"/>
    <cellStyle name="Lien hypertexte" xfId="2820" builtinId="8" hidden="1"/>
    <cellStyle name="Lien hypertexte" xfId="2822" builtinId="8" hidden="1"/>
    <cellStyle name="Lien hypertexte" xfId="2824" builtinId="8" hidden="1"/>
    <cellStyle name="Lien hypertexte" xfId="2826" builtinId="8" hidden="1"/>
    <cellStyle name="Lien hypertexte" xfId="2828" builtinId="8" hidden="1"/>
    <cellStyle name="Lien hypertexte" xfId="2830" builtinId="8" hidden="1"/>
    <cellStyle name="Lien hypertexte" xfId="2832" builtinId="8" hidden="1"/>
    <cellStyle name="Lien hypertexte" xfId="2834" builtinId="8" hidden="1"/>
    <cellStyle name="Lien hypertexte" xfId="2836" builtinId="8" hidden="1"/>
    <cellStyle name="Lien hypertexte" xfId="2838" builtinId="8" hidden="1"/>
    <cellStyle name="Lien hypertexte" xfId="2840" builtinId="8" hidden="1"/>
    <cellStyle name="Lien hypertexte" xfId="2842" builtinId="8" hidden="1"/>
    <cellStyle name="Lien hypertexte" xfId="2844" builtinId="8" hidden="1"/>
    <cellStyle name="Lien hypertexte" xfId="2846" builtinId="8" hidden="1"/>
    <cellStyle name="Lien hypertexte" xfId="2848" builtinId="8" hidden="1"/>
    <cellStyle name="Lien hypertexte" xfId="2850" builtinId="8" hidden="1"/>
    <cellStyle name="Lien hypertexte" xfId="2852" builtinId="8" hidden="1"/>
    <cellStyle name="Lien hypertexte" xfId="2854" builtinId="8" hidden="1"/>
    <cellStyle name="Lien hypertexte" xfId="2856" builtinId="8" hidden="1"/>
    <cellStyle name="Lien hypertexte" xfId="2858" builtinId="8" hidden="1"/>
    <cellStyle name="Lien hypertexte" xfId="2860" builtinId="8" hidden="1"/>
    <cellStyle name="Lien hypertexte" xfId="2862" builtinId="8" hidden="1"/>
    <cellStyle name="Lien hypertexte" xfId="2864" builtinId="8" hidden="1"/>
    <cellStyle name="Lien hypertexte" xfId="2866" builtinId="8" hidden="1"/>
    <cellStyle name="Lien hypertexte" xfId="2868" builtinId="8" hidden="1"/>
    <cellStyle name="Lien hypertexte" xfId="2870" builtinId="8" hidden="1"/>
    <cellStyle name="Lien hypertexte" xfId="2872" builtinId="8" hidden="1"/>
    <cellStyle name="Lien hypertexte" xfId="2874" builtinId="8" hidden="1"/>
    <cellStyle name="Lien hypertexte" xfId="2876" builtinId="8" hidden="1"/>
    <cellStyle name="Lien hypertexte" xfId="2878" builtinId="8" hidden="1"/>
    <cellStyle name="Lien hypertexte" xfId="2880" builtinId="8" hidden="1"/>
    <cellStyle name="Lien hypertexte" xfId="2882" builtinId="8" hidden="1"/>
    <cellStyle name="Lien hypertexte" xfId="2884" builtinId="8" hidden="1"/>
    <cellStyle name="Lien hypertexte" xfId="2886" builtinId="8" hidden="1"/>
    <cellStyle name="Lien hypertexte" xfId="2888" builtinId="8" hidden="1"/>
    <cellStyle name="Lien hypertexte" xfId="2890" builtinId="8" hidden="1"/>
    <cellStyle name="Lien hypertexte" xfId="2892" builtinId="8" hidden="1"/>
    <cellStyle name="Lien hypertexte" xfId="2894" builtinId="8" hidden="1"/>
    <cellStyle name="Lien hypertexte" xfId="2896" builtinId="8" hidden="1"/>
    <cellStyle name="Lien hypertexte" xfId="2898" builtinId="8" hidden="1"/>
    <cellStyle name="Lien hypertexte" xfId="2900" builtinId="8" hidden="1"/>
    <cellStyle name="Lien hypertexte" xfId="2902" builtinId="8" hidden="1"/>
    <cellStyle name="Lien hypertexte" xfId="2904" builtinId="8" hidden="1"/>
    <cellStyle name="Lien hypertexte" xfId="2906" builtinId="8" hidden="1"/>
    <cellStyle name="Lien hypertexte" xfId="2908" builtinId="8" hidden="1"/>
    <cellStyle name="Lien hypertexte" xfId="2910" builtinId="8" hidden="1"/>
    <cellStyle name="Lien hypertexte" xfId="2912" builtinId="8" hidden="1"/>
    <cellStyle name="Lien hypertexte" xfId="2914" builtinId="8" hidden="1"/>
    <cellStyle name="Lien hypertexte" xfId="2916" builtinId="8" hidden="1"/>
    <cellStyle name="Lien hypertexte" xfId="2918" builtinId="8" hidden="1"/>
    <cellStyle name="Lien hypertexte" xfId="2920" builtinId="8" hidden="1"/>
    <cellStyle name="Lien hypertexte" xfId="2922" builtinId="8" hidden="1"/>
    <cellStyle name="Lien hypertexte" xfId="2924" builtinId="8" hidden="1"/>
    <cellStyle name="Lien hypertexte" xfId="2926" builtinId="8" hidden="1"/>
    <cellStyle name="Lien hypertexte" xfId="2928" builtinId="8" hidden="1"/>
    <cellStyle name="Lien hypertexte" xfId="2930" builtinId="8" hidden="1"/>
    <cellStyle name="Lien hypertexte" xfId="2932" builtinId="8" hidden="1"/>
    <cellStyle name="Lien hypertexte" xfId="2934" builtinId="8" hidden="1"/>
    <cellStyle name="Lien hypertexte" xfId="2936" builtinId="8" hidden="1"/>
    <cellStyle name="Lien hypertexte" xfId="2938" builtinId="8" hidden="1"/>
    <cellStyle name="Lien hypertexte" xfId="2940" builtinId="8" hidden="1"/>
    <cellStyle name="Lien hypertexte" xfId="2942" builtinId="8" hidden="1"/>
    <cellStyle name="Lien hypertexte" xfId="2944" builtinId="8" hidden="1"/>
    <cellStyle name="Lien hypertexte" xfId="2946" builtinId="8" hidden="1"/>
    <cellStyle name="Lien hypertexte" xfId="2948" builtinId="8" hidden="1"/>
    <cellStyle name="Lien hypertexte" xfId="2950" builtinId="8" hidden="1"/>
    <cellStyle name="Lien hypertexte" xfId="2952" builtinId="8" hidden="1"/>
    <cellStyle name="Lien hypertexte" xfId="2954" builtinId="8" hidden="1"/>
    <cellStyle name="Lien hypertexte" xfId="2956" builtinId="8" hidden="1"/>
    <cellStyle name="Lien hypertexte" xfId="2958" builtinId="8" hidden="1"/>
    <cellStyle name="Lien hypertexte" xfId="2960" builtinId="8" hidden="1"/>
    <cellStyle name="Lien hypertexte" xfId="2962" builtinId="8" hidden="1"/>
    <cellStyle name="Lien hypertexte" xfId="2964" builtinId="8" hidden="1"/>
    <cellStyle name="Lien hypertexte" xfId="2966" builtinId="8" hidden="1"/>
    <cellStyle name="Lien hypertexte" xfId="2968" builtinId="8" hidden="1"/>
    <cellStyle name="Lien hypertexte" xfId="2970" builtinId="8" hidden="1"/>
    <cellStyle name="Lien hypertexte" xfId="2972" builtinId="8" hidden="1"/>
    <cellStyle name="Lien hypertexte" xfId="2974" builtinId="8" hidden="1"/>
    <cellStyle name="Lien hypertexte" xfId="2976" builtinId="8" hidden="1"/>
    <cellStyle name="Lien hypertexte" xfId="2978" builtinId="8" hidden="1"/>
    <cellStyle name="Lien hypertexte" xfId="2980" builtinId="8" hidden="1"/>
    <cellStyle name="Lien hypertexte" xfId="2982" builtinId="8" hidden="1"/>
    <cellStyle name="Lien hypertexte" xfId="2984" builtinId="8" hidden="1"/>
    <cellStyle name="Lien hypertexte" xfId="2986" builtinId="8" hidden="1"/>
    <cellStyle name="Lien hypertexte" xfId="2988" builtinId="8" hidden="1"/>
    <cellStyle name="Lien hypertexte" xfId="2990" builtinId="8" hidden="1"/>
    <cellStyle name="Lien hypertexte" xfId="2992" builtinId="8" hidden="1"/>
    <cellStyle name="Lien hypertexte" xfId="2994" builtinId="8" hidden="1"/>
    <cellStyle name="Lien hypertexte" xfId="2996" builtinId="8" hidden="1"/>
    <cellStyle name="Lien hypertexte" xfId="2998" builtinId="8" hidden="1"/>
    <cellStyle name="Lien hypertexte" xfId="3000" builtinId="8" hidden="1"/>
    <cellStyle name="Lien hypertexte" xfId="3002" builtinId="8" hidden="1"/>
    <cellStyle name="Lien hypertexte" xfId="3004" builtinId="8" hidden="1"/>
    <cellStyle name="Lien hypertexte" xfId="3006" builtinId="8" hidden="1"/>
    <cellStyle name="Lien hypertexte" xfId="3008" builtinId="8" hidden="1"/>
    <cellStyle name="Lien hypertexte" xfId="3010" builtinId="8" hidden="1"/>
    <cellStyle name="Lien hypertexte" xfId="3012" builtinId="8" hidden="1"/>
    <cellStyle name="Lien hypertexte" xfId="3014" builtinId="8" hidden="1"/>
    <cellStyle name="Lien hypertexte" xfId="3016" builtinId="8" hidden="1"/>
    <cellStyle name="Lien hypertexte" xfId="3018" builtinId="8" hidden="1"/>
    <cellStyle name="Lien hypertexte" xfId="3020" builtinId="8" hidden="1"/>
    <cellStyle name="Lien hypertexte" xfId="3022" builtinId="8" hidden="1"/>
    <cellStyle name="Lien hypertexte" xfId="3024" builtinId="8" hidden="1"/>
    <cellStyle name="Lien hypertexte" xfId="3026" builtinId="8" hidden="1"/>
    <cellStyle name="Lien hypertexte" xfId="3028" builtinId="8" hidden="1"/>
    <cellStyle name="Lien hypertexte" xfId="3030" builtinId="8" hidden="1"/>
    <cellStyle name="Lien hypertexte" xfId="3032" builtinId="8" hidden="1"/>
    <cellStyle name="Lien hypertexte" xfId="3034" builtinId="8" hidden="1"/>
    <cellStyle name="Lien hypertexte" xfId="3036" builtinId="8" hidden="1"/>
    <cellStyle name="Lien hypertexte" xfId="3038" builtinId="8" hidden="1"/>
    <cellStyle name="Lien hypertexte" xfId="3040" builtinId="8" hidden="1"/>
    <cellStyle name="Lien hypertexte" xfId="3042" builtinId="8" hidden="1"/>
    <cellStyle name="Lien hypertexte" xfId="3044" builtinId="8" hidden="1"/>
    <cellStyle name="Lien hypertexte" xfId="3046" builtinId="8" hidden="1"/>
    <cellStyle name="Lien hypertexte" xfId="3048" builtinId="8" hidden="1"/>
    <cellStyle name="Lien hypertexte" xfId="3050" builtinId="8" hidden="1"/>
    <cellStyle name="Lien hypertexte" xfId="3052" builtinId="8" hidden="1"/>
    <cellStyle name="Lien hypertexte" xfId="3054" builtinId="8" hidden="1"/>
    <cellStyle name="Lien hypertexte" xfId="3056" builtinId="8" hidden="1"/>
    <cellStyle name="Lien hypertexte" xfId="3058" builtinId="8" hidden="1"/>
    <cellStyle name="Lien hypertexte" xfId="3060" builtinId="8" hidden="1"/>
    <cellStyle name="Lien hypertexte" xfId="3062" builtinId="8" hidden="1"/>
    <cellStyle name="Lien hypertexte" xfId="3064" builtinId="8" hidden="1"/>
    <cellStyle name="Lien hypertexte" xfId="3066" builtinId="8" hidden="1"/>
    <cellStyle name="Lien hypertexte" xfId="3068" builtinId="8" hidden="1"/>
    <cellStyle name="Lien hypertexte" xfId="3070" builtinId="8" hidden="1"/>
    <cellStyle name="Lien hypertexte" xfId="3072" builtinId="8" hidden="1"/>
    <cellStyle name="Lien hypertexte" xfId="3074" builtinId="8" hidden="1"/>
    <cellStyle name="Lien hypertexte" xfId="3076" builtinId="8" hidden="1"/>
    <cellStyle name="Lien hypertexte" xfId="3078" builtinId="8" hidden="1"/>
    <cellStyle name="Lien hypertexte" xfId="3080" builtinId="8" hidden="1"/>
    <cellStyle name="Lien hypertexte" xfId="3082" builtinId="8" hidden="1"/>
    <cellStyle name="Lien hypertexte" xfId="3084" builtinId="8" hidden="1"/>
    <cellStyle name="Lien hypertexte" xfId="3086" builtinId="8" hidden="1"/>
    <cellStyle name="Lien hypertexte" xfId="3088" builtinId="8" hidden="1"/>
    <cellStyle name="Lien hypertexte" xfId="3090" builtinId="8" hidden="1"/>
    <cellStyle name="Lien hypertexte" xfId="3092" builtinId="8" hidden="1"/>
    <cellStyle name="Lien hypertexte" xfId="3094" builtinId="8" hidden="1"/>
    <cellStyle name="Lien hypertexte" xfId="3096" builtinId="8" hidden="1"/>
    <cellStyle name="Lien hypertexte" xfId="3098" builtinId="8" hidden="1"/>
    <cellStyle name="Lien hypertexte" xfId="3100" builtinId="8" hidden="1"/>
    <cellStyle name="Lien hypertexte" xfId="3102" builtinId="8" hidden="1"/>
    <cellStyle name="Lien hypertexte" xfId="3104" builtinId="8" hidden="1"/>
    <cellStyle name="Lien hypertexte" xfId="3106" builtinId="8" hidden="1"/>
    <cellStyle name="Lien hypertexte" xfId="3108" builtinId="8" hidden="1"/>
    <cellStyle name="Lien hypertexte" xfId="3110" builtinId="8" hidden="1"/>
    <cellStyle name="Lien hypertexte" xfId="3112" builtinId="8" hidden="1"/>
    <cellStyle name="Lien hypertexte" xfId="3114" builtinId="8" hidden="1"/>
    <cellStyle name="Lien hypertexte" xfId="3116" builtinId="8" hidden="1"/>
    <cellStyle name="Lien hypertexte" xfId="3118" builtinId="8" hidden="1"/>
    <cellStyle name="Lien hypertexte" xfId="3120" builtinId="8" hidden="1"/>
    <cellStyle name="Lien hypertexte" xfId="3122" builtinId="8" hidden="1"/>
    <cellStyle name="Lien hypertexte" xfId="3124" builtinId="8" hidden="1"/>
    <cellStyle name="Lien hypertexte" xfId="3126" builtinId="8" hidden="1"/>
    <cellStyle name="Lien hypertexte" xfId="3128" builtinId="8" hidden="1"/>
    <cellStyle name="Lien hypertexte" xfId="3130" builtinId="8" hidden="1"/>
    <cellStyle name="Lien hypertexte" xfId="3132" builtinId="8" hidden="1"/>
    <cellStyle name="Lien hypertexte" xfId="3134" builtinId="8" hidden="1"/>
    <cellStyle name="Lien hypertexte" xfId="3136" builtinId="8" hidden="1"/>
    <cellStyle name="Lien hypertexte" xfId="3138" builtinId="8" hidden="1"/>
    <cellStyle name="Lien hypertexte" xfId="3140" builtinId="8" hidden="1"/>
    <cellStyle name="Lien hypertexte" xfId="3142" builtinId="8" hidden="1"/>
    <cellStyle name="Lien hypertexte" xfId="3144" builtinId="8" hidden="1"/>
    <cellStyle name="Lien hypertexte" xfId="3146" builtinId="8" hidden="1"/>
    <cellStyle name="Lien hypertexte" xfId="3148" builtinId="8" hidden="1"/>
    <cellStyle name="Lien hypertexte" xfId="3150" builtinId="8" hidden="1"/>
    <cellStyle name="Lien hypertexte" xfId="3152" builtinId="8" hidden="1"/>
    <cellStyle name="Lien hypertexte" xfId="3154" builtinId="8" hidden="1"/>
    <cellStyle name="Lien hypertexte" xfId="3156" builtinId="8" hidden="1"/>
    <cellStyle name="Lien hypertexte" xfId="3158" builtinId="8" hidden="1"/>
    <cellStyle name="Lien hypertexte" xfId="3160" builtinId="8" hidden="1"/>
    <cellStyle name="Lien hypertexte" xfId="3162" builtinId="8" hidden="1"/>
    <cellStyle name="Lien hypertexte" xfId="3164" builtinId="8" hidden="1"/>
    <cellStyle name="Lien hypertexte" xfId="3166" builtinId="8" hidden="1"/>
    <cellStyle name="Lien hypertexte" xfId="3168" builtinId="8" hidden="1"/>
    <cellStyle name="Lien hypertexte" xfId="3170" builtinId="8" hidden="1"/>
    <cellStyle name="Lien hypertexte" xfId="3172" builtinId="8" hidden="1"/>
    <cellStyle name="Lien hypertexte" xfId="3174" builtinId="8" hidden="1"/>
    <cellStyle name="Lien hypertexte" xfId="3176" builtinId="8" hidden="1"/>
    <cellStyle name="Lien hypertexte" xfId="3178" builtinId="8" hidden="1"/>
    <cellStyle name="Lien hypertexte" xfId="3180" builtinId="8" hidden="1"/>
    <cellStyle name="Lien hypertexte" xfId="3182" builtinId="8" hidden="1"/>
    <cellStyle name="Lien hypertexte" xfId="3184" builtinId="8" hidden="1"/>
    <cellStyle name="Lien hypertexte" xfId="3186" builtinId="8" hidden="1"/>
    <cellStyle name="Lien hypertexte" xfId="3188" builtinId="8" hidden="1"/>
    <cellStyle name="Lien hypertexte" xfId="3190" builtinId="8" hidden="1"/>
    <cellStyle name="Lien hypertexte" xfId="3192" builtinId="8" hidden="1"/>
    <cellStyle name="Lien hypertexte" xfId="3194" builtinId="8" hidden="1"/>
    <cellStyle name="Lien hypertexte" xfId="3196" builtinId="8" hidden="1"/>
    <cellStyle name="Lien hypertexte" xfId="3198" builtinId="8" hidden="1"/>
    <cellStyle name="Lien hypertexte" xfId="3200" builtinId="8" hidden="1"/>
    <cellStyle name="Lien hypertexte" xfId="3202" builtinId="8" hidden="1"/>
    <cellStyle name="Lien hypertexte" xfId="3204" builtinId="8" hidden="1"/>
    <cellStyle name="Lien hypertexte" xfId="3206" builtinId="8" hidden="1"/>
    <cellStyle name="Lien hypertexte" xfId="3208" builtinId="8" hidden="1"/>
    <cellStyle name="Lien hypertexte" xfId="3210" builtinId="8" hidden="1"/>
    <cellStyle name="Lien hypertexte" xfId="3212" builtinId="8" hidden="1"/>
    <cellStyle name="Lien hypertexte" xfId="3214" builtinId="8" hidden="1"/>
    <cellStyle name="Lien hypertexte" xfId="3216" builtinId="8" hidden="1"/>
    <cellStyle name="Lien hypertexte" xfId="3218" builtinId="8" hidden="1"/>
    <cellStyle name="Lien hypertexte" xfId="3220" builtinId="8" hidden="1"/>
    <cellStyle name="Lien hypertexte" xfId="3222" builtinId="8" hidden="1"/>
    <cellStyle name="Lien hypertexte" xfId="3224" builtinId="8" hidden="1"/>
    <cellStyle name="Lien hypertexte" xfId="3226" builtinId="8" hidden="1"/>
    <cellStyle name="Lien hypertexte" xfId="3228" builtinId="8" hidden="1"/>
    <cellStyle name="Lien hypertexte" xfId="3230" builtinId="8" hidden="1"/>
    <cellStyle name="Lien hypertexte" xfId="3232" builtinId="8" hidden="1"/>
    <cellStyle name="Lien hypertexte" xfId="3234" builtinId="8" hidden="1"/>
    <cellStyle name="Lien hypertexte" xfId="3236" builtinId="8" hidden="1"/>
    <cellStyle name="Lien hypertexte" xfId="3238" builtinId="8" hidden="1"/>
    <cellStyle name="Lien hypertexte" xfId="3240" builtinId="8" hidden="1"/>
    <cellStyle name="Lien hypertexte" xfId="3242" builtinId="8" hidden="1"/>
    <cellStyle name="Lien hypertexte" xfId="3244" builtinId="8" hidden="1"/>
    <cellStyle name="Lien hypertexte" xfId="3246" builtinId="8" hidden="1"/>
    <cellStyle name="Lien hypertexte" xfId="3248" builtinId="8" hidden="1"/>
    <cellStyle name="Lien hypertexte" xfId="3250" builtinId="8" hidden="1"/>
    <cellStyle name="Lien hypertexte" xfId="3252" builtinId="8" hidden="1"/>
    <cellStyle name="Lien hypertexte" xfId="3254" builtinId="8" hidden="1"/>
    <cellStyle name="Lien hypertexte" xfId="3256" builtinId="8" hidden="1"/>
    <cellStyle name="Lien hypertexte" xfId="3258" builtinId="8" hidden="1"/>
    <cellStyle name="Lien hypertexte" xfId="3260" builtinId="8" hidden="1"/>
    <cellStyle name="Lien hypertexte" xfId="3262" builtinId="8" hidden="1"/>
    <cellStyle name="Lien hypertexte" xfId="3264" builtinId="8" hidden="1"/>
    <cellStyle name="Lien hypertexte" xfId="3266" builtinId="8" hidden="1"/>
    <cellStyle name="Lien hypertexte" xfId="3268" builtinId="8" hidden="1"/>
    <cellStyle name="Lien hypertexte" xfId="3270" builtinId="8" hidden="1"/>
    <cellStyle name="Lien hypertexte" xfId="3272" builtinId="8" hidden="1"/>
    <cellStyle name="Lien hypertexte" xfId="3274" builtinId="8" hidden="1"/>
    <cellStyle name="Lien hypertexte" xfId="3276" builtinId="8" hidden="1"/>
    <cellStyle name="Lien hypertexte" xfId="3278" builtinId="8" hidden="1"/>
    <cellStyle name="Lien hypertexte" xfId="3280" builtinId="8" hidden="1"/>
    <cellStyle name="Lien hypertexte" xfId="3282" builtinId="8" hidden="1"/>
    <cellStyle name="Lien hypertexte" xfId="3284" builtinId="8" hidden="1"/>
    <cellStyle name="Lien hypertexte" xfId="3286" builtinId="8" hidden="1"/>
    <cellStyle name="Lien hypertexte" xfId="3288" builtinId="8" hidden="1"/>
    <cellStyle name="Lien hypertexte" xfId="3290" builtinId="8" hidden="1"/>
    <cellStyle name="Lien hypertexte" xfId="3292" builtinId="8" hidden="1"/>
    <cellStyle name="Lien hypertexte" xfId="3294" builtinId="8" hidden="1"/>
    <cellStyle name="Lien hypertexte" xfId="3296" builtinId="8" hidden="1"/>
    <cellStyle name="Lien hypertexte" xfId="3298" builtinId="8" hidden="1"/>
    <cellStyle name="Lien hypertexte" xfId="3300" builtinId="8" hidden="1"/>
    <cellStyle name="Lien hypertexte" xfId="3302" builtinId="8" hidden="1"/>
    <cellStyle name="Lien hypertexte" xfId="3304" builtinId="8" hidden="1"/>
    <cellStyle name="Lien hypertexte" xfId="3306" builtinId="8" hidden="1"/>
    <cellStyle name="Lien hypertexte" xfId="3308" builtinId="8" hidden="1"/>
    <cellStyle name="Lien hypertexte" xfId="3310" builtinId="8" hidden="1"/>
    <cellStyle name="Lien hypertexte" xfId="3312" builtinId="8" hidden="1"/>
    <cellStyle name="Lien hypertexte" xfId="3314" builtinId="8" hidden="1"/>
    <cellStyle name="Lien hypertexte" xfId="3316" builtinId="8" hidden="1"/>
    <cellStyle name="Lien hypertexte" xfId="3318" builtinId="8" hidden="1"/>
    <cellStyle name="Lien hypertexte" xfId="3320" builtinId="8" hidden="1"/>
    <cellStyle name="Lien hypertexte" xfId="3322" builtinId="8" hidden="1"/>
    <cellStyle name="Lien hypertexte" xfId="3324" builtinId="8" hidden="1"/>
    <cellStyle name="Lien hypertexte" xfId="3326" builtinId="8" hidden="1"/>
    <cellStyle name="Lien hypertexte" xfId="3328" builtinId="8" hidden="1"/>
    <cellStyle name="Lien hypertexte" xfId="3330" builtinId="8" hidden="1"/>
    <cellStyle name="Lien hypertexte" xfId="3332" builtinId="8" hidden="1"/>
    <cellStyle name="Lien hypertexte" xfId="3334" builtinId="8" hidden="1"/>
    <cellStyle name="Lien hypertexte" xfId="3336" builtinId="8" hidden="1"/>
    <cellStyle name="Lien hypertexte" xfId="3338" builtinId="8" hidden="1"/>
    <cellStyle name="Lien hypertexte" xfId="3340" builtinId="8" hidden="1"/>
    <cellStyle name="Lien hypertexte" xfId="3342" builtinId="8" hidden="1"/>
    <cellStyle name="Lien hypertexte" xfId="3344" builtinId="8" hidden="1"/>
    <cellStyle name="Lien hypertexte" xfId="3346" builtinId="8" hidden="1"/>
    <cellStyle name="Lien hypertexte" xfId="3348" builtinId="8" hidden="1"/>
    <cellStyle name="Lien hypertexte" xfId="3350" builtinId="8" hidden="1"/>
    <cellStyle name="Lien hypertexte" xfId="3352" builtinId="8" hidden="1"/>
    <cellStyle name="Lien hypertexte" xfId="3354" builtinId="8" hidden="1"/>
    <cellStyle name="Lien hypertexte" xfId="3356" builtinId="8" hidden="1"/>
    <cellStyle name="Lien hypertexte" xfId="3358" builtinId="8" hidden="1"/>
    <cellStyle name="Lien hypertexte" xfId="3360" builtinId="8" hidden="1"/>
    <cellStyle name="Lien hypertexte" xfId="3362" builtinId="8" hidden="1"/>
    <cellStyle name="Lien hypertexte" xfId="3364" builtinId="8" hidden="1"/>
    <cellStyle name="Lien hypertexte" xfId="3366" builtinId="8" hidden="1"/>
    <cellStyle name="Lien hypertexte" xfId="3368" builtinId="8" hidden="1"/>
    <cellStyle name="Lien hypertexte" xfId="3370" builtinId="8" hidden="1"/>
    <cellStyle name="Lien hypertexte" xfId="3372" builtinId="8" hidden="1"/>
    <cellStyle name="Lien hypertexte" xfId="3374" builtinId="8" hidden="1"/>
    <cellStyle name="Lien hypertexte" xfId="3376" builtinId="8" hidden="1"/>
    <cellStyle name="Lien hypertexte" xfId="3378" builtinId="8" hidden="1"/>
    <cellStyle name="Lien hypertexte" xfId="3380" builtinId="8" hidden="1"/>
    <cellStyle name="Lien hypertexte" xfId="3382" builtinId="8" hidden="1"/>
    <cellStyle name="Lien hypertexte" xfId="3384" builtinId="8" hidden="1"/>
    <cellStyle name="Lien hypertexte" xfId="3386" builtinId="8" hidden="1"/>
    <cellStyle name="Lien hypertexte" xfId="3388" builtinId="8" hidden="1"/>
    <cellStyle name="Lien hypertexte" xfId="3390" builtinId="8" hidden="1"/>
    <cellStyle name="Lien hypertexte" xfId="3392" builtinId="8" hidden="1"/>
    <cellStyle name="Lien hypertexte" xfId="3394" builtinId="8" hidden="1"/>
    <cellStyle name="Lien hypertexte" xfId="3396" builtinId="8" hidden="1"/>
    <cellStyle name="Lien hypertexte" xfId="3398" builtinId="8" hidden="1"/>
    <cellStyle name="Lien hypertexte" xfId="3400" builtinId="8" hidden="1"/>
    <cellStyle name="Lien hypertexte" xfId="3402" builtinId="8" hidden="1"/>
    <cellStyle name="Lien hypertexte" xfId="3404" builtinId="8" hidden="1"/>
    <cellStyle name="Lien hypertexte" xfId="3406" builtinId="8" hidden="1"/>
    <cellStyle name="Lien hypertexte" xfId="3408" builtinId="8" hidden="1"/>
    <cellStyle name="Lien hypertexte" xfId="3410" builtinId="8" hidden="1"/>
    <cellStyle name="Lien hypertexte" xfId="3412" builtinId="8" hidden="1"/>
    <cellStyle name="Lien hypertexte" xfId="3414" builtinId="8" hidden="1"/>
    <cellStyle name="Lien hypertexte" xfId="3416" builtinId="8" hidden="1"/>
    <cellStyle name="Lien hypertexte" xfId="3418" builtinId="8" hidden="1"/>
    <cellStyle name="Lien hypertexte" xfId="3420" builtinId="8" hidden="1"/>
    <cellStyle name="Lien hypertexte" xfId="3422" builtinId="8" hidden="1"/>
    <cellStyle name="Lien hypertexte" xfId="3424" builtinId="8" hidden="1"/>
    <cellStyle name="Lien hypertexte" xfId="3426" builtinId="8" hidden="1"/>
    <cellStyle name="Lien hypertexte" xfId="3428" builtinId="8" hidden="1"/>
    <cellStyle name="Lien hypertexte" xfId="3430" builtinId="8" hidden="1"/>
    <cellStyle name="Lien hypertexte" xfId="3432" builtinId="8" hidden="1"/>
    <cellStyle name="Lien hypertexte" xfId="3434" builtinId="8" hidden="1"/>
    <cellStyle name="Lien hypertexte" xfId="3436" builtinId="8" hidden="1"/>
    <cellStyle name="Lien hypertexte" xfId="3438" builtinId="8" hidden="1"/>
    <cellStyle name="Lien hypertexte" xfId="3440" builtinId="8" hidden="1"/>
    <cellStyle name="Lien hypertexte" xfId="3442" builtinId="8" hidden="1"/>
    <cellStyle name="Lien hypertexte" xfId="3444" builtinId="8" hidden="1"/>
    <cellStyle name="Lien hypertexte" xfId="3446" builtinId="8" hidden="1"/>
    <cellStyle name="Lien hypertexte" xfId="3448" builtinId="8" hidden="1"/>
    <cellStyle name="Lien hypertexte" xfId="3450" builtinId="8" hidden="1"/>
    <cellStyle name="Lien hypertexte" xfId="3452" builtinId="8" hidden="1"/>
    <cellStyle name="Lien hypertexte" xfId="3454" builtinId="8" hidden="1"/>
    <cellStyle name="Lien hypertexte" xfId="3456" builtinId="8" hidden="1"/>
    <cellStyle name="Lien hypertexte" xfId="3458" builtinId="8" hidden="1"/>
    <cellStyle name="Lien hypertexte" xfId="3460" builtinId="8" hidden="1"/>
    <cellStyle name="Lien hypertexte" xfId="3462" builtinId="8" hidden="1"/>
    <cellStyle name="Lien hypertexte" xfId="3464" builtinId="8" hidden="1"/>
    <cellStyle name="Lien hypertexte" xfId="3466" builtinId="8" hidden="1"/>
    <cellStyle name="Lien hypertexte" xfId="3468" builtinId="8" hidden="1"/>
    <cellStyle name="Lien hypertexte" xfId="3470" builtinId="8" hidden="1"/>
    <cellStyle name="Lien hypertexte" xfId="3472" builtinId="8" hidden="1"/>
    <cellStyle name="Lien hypertexte" xfId="3474" builtinId="8" hidden="1"/>
    <cellStyle name="Lien hypertexte" xfId="3476" builtinId="8" hidden="1"/>
    <cellStyle name="Lien hypertexte" xfId="3478" builtinId="8" hidden="1"/>
    <cellStyle name="Lien hypertexte" xfId="3480" builtinId="8" hidden="1"/>
    <cellStyle name="Lien hypertexte" xfId="3482" builtinId="8" hidden="1"/>
    <cellStyle name="Lien hypertexte" xfId="3484" builtinId="8" hidden="1"/>
    <cellStyle name="Lien hypertexte" xfId="3486" builtinId="8" hidden="1"/>
    <cellStyle name="Lien hypertexte" xfId="3488" builtinId="8" hidden="1"/>
    <cellStyle name="Lien hypertexte" xfId="3490" builtinId="8" hidden="1"/>
    <cellStyle name="Lien hypertexte" xfId="3492" builtinId="8" hidden="1"/>
    <cellStyle name="Lien hypertexte" xfId="3494" builtinId="8" hidden="1"/>
    <cellStyle name="Lien hypertexte" xfId="3496" builtinId="8" hidden="1"/>
    <cellStyle name="Lien hypertexte" xfId="3498" builtinId="8" hidden="1"/>
    <cellStyle name="Lien hypertexte" xfId="3500" builtinId="8" hidden="1"/>
    <cellStyle name="Lien hypertexte" xfId="3502" builtinId="8" hidden="1"/>
    <cellStyle name="Lien hypertexte" xfId="3504" builtinId="8" hidden="1"/>
    <cellStyle name="Lien hypertexte" xfId="3506" builtinId="8" hidden="1"/>
    <cellStyle name="Lien hypertexte" xfId="3508" builtinId="8" hidden="1"/>
    <cellStyle name="Lien hypertexte" xfId="3510" builtinId="8" hidden="1"/>
    <cellStyle name="Lien hypertexte" xfId="3512" builtinId="8" hidden="1"/>
    <cellStyle name="Lien hypertexte" xfId="3514" builtinId="8" hidden="1"/>
    <cellStyle name="Lien hypertexte" xfId="3516" builtinId="8" hidden="1"/>
    <cellStyle name="Lien hypertexte" xfId="3518" builtinId="8" hidden="1"/>
    <cellStyle name="Lien hypertexte" xfId="3520" builtinId="8" hidden="1"/>
    <cellStyle name="Lien hypertexte" xfId="3522" builtinId="8" hidden="1"/>
    <cellStyle name="Lien hypertexte" xfId="3524" builtinId="8" hidden="1"/>
    <cellStyle name="Lien hypertexte" xfId="3526" builtinId="8" hidden="1"/>
    <cellStyle name="Lien hypertexte" xfId="3528" builtinId="8" hidden="1"/>
    <cellStyle name="Lien hypertexte" xfId="3530" builtinId="8" hidden="1"/>
    <cellStyle name="Lien hypertexte" xfId="3532" builtinId="8" hidden="1"/>
    <cellStyle name="Lien hypertexte" xfId="3534" builtinId="8" hidden="1"/>
    <cellStyle name="Lien hypertexte" xfId="3536" builtinId="8" hidden="1"/>
    <cellStyle name="Lien hypertexte" xfId="3538" builtinId="8" hidden="1"/>
    <cellStyle name="Lien hypertexte" xfId="3540" builtinId="8" hidden="1"/>
    <cellStyle name="Lien hypertexte" xfId="3542" builtinId="8" hidden="1"/>
    <cellStyle name="Lien hypertexte" xfId="3544" builtinId="8" hidden="1"/>
    <cellStyle name="Lien hypertexte" xfId="3546" builtinId="8" hidden="1"/>
    <cellStyle name="Lien hypertexte" xfId="3548" builtinId="8" hidden="1"/>
    <cellStyle name="Lien hypertexte" xfId="3550" builtinId="8" hidden="1"/>
    <cellStyle name="Lien hypertexte" xfId="3552" builtinId="8" hidden="1"/>
    <cellStyle name="Lien hypertexte" xfId="3554" builtinId="8" hidden="1"/>
    <cellStyle name="Lien hypertexte" xfId="3556" builtinId="8" hidden="1"/>
    <cellStyle name="Lien hypertexte" xfId="3558" builtinId="8" hidden="1"/>
    <cellStyle name="Lien hypertexte" xfId="3560" builtinId="8" hidden="1"/>
    <cellStyle name="Lien hypertexte" xfId="3562" builtinId="8" hidden="1"/>
    <cellStyle name="Lien hypertexte" xfId="3564" builtinId="8" hidden="1"/>
    <cellStyle name="Lien hypertexte" xfId="3566" builtinId="8" hidden="1"/>
    <cellStyle name="Lien hypertexte" xfId="3568" builtinId="8" hidden="1"/>
    <cellStyle name="Lien hypertexte" xfId="3570" builtinId="8" hidden="1"/>
    <cellStyle name="Lien hypertexte" xfId="3572" builtinId="8" hidden="1"/>
    <cellStyle name="Lien hypertexte" xfId="3574" builtinId="8" hidden="1"/>
    <cellStyle name="Lien hypertexte" xfId="3576" builtinId="8" hidden="1"/>
    <cellStyle name="Lien hypertexte" xfId="3578" builtinId="8" hidden="1"/>
    <cellStyle name="Lien hypertexte" xfId="3580" builtinId="8" hidden="1"/>
    <cellStyle name="Lien hypertexte" xfId="3582" builtinId="8" hidden="1"/>
    <cellStyle name="Lien hypertexte" xfId="3584" builtinId="8" hidden="1"/>
    <cellStyle name="Lien hypertexte" xfId="3586" builtinId="8" hidden="1"/>
    <cellStyle name="Lien hypertexte" xfId="3588" builtinId="8" hidden="1"/>
    <cellStyle name="Lien hypertexte" xfId="3590" builtinId="8" hidden="1"/>
    <cellStyle name="Lien hypertexte" xfId="3592" builtinId="8" hidden="1"/>
    <cellStyle name="Lien hypertexte" xfId="3594" builtinId="8" hidden="1"/>
    <cellStyle name="Lien hypertexte" xfId="3596" builtinId="8" hidden="1"/>
    <cellStyle name="Lien hypertexte" xfId="3598" builtinId="8" hidden="1"/>
    <cellStyle name="Lien hypertexte" xfId="3600" builtinId="8" hidden="1"/>
    <cellStyle name="Lien hypertexte" xfId="3602" builtinId="8" hidden="1"/>
    <cellStyle name="Lien hypertexte" xfId="3604" builtinId="8" hidden="1"/>
    <cellStyle name="Lien hypertexte" xfId="3606" builtinId="8" hidden="1"/>
    <cellStyle name="Lien hypertexte" xfId="3608" builtinId="8" hidden="1"/>
    <cellStyle name="Lien hypertexte" xfId="3610" builtinId="8" hidden="1"/>
    <cellStyle name="Lien hypertexte" xfId="3612" builtinId="8" hidden="1"/>
    <cellStyle name="Lien hypertexte" xfId="3614" builtinId="8" hidden="1"/>
    <cellStyle name="Lien hypertexte" xfId="3616" builtinId="8" hidden="1"/>
    <cellStyle name="Lien hypertexte" xfId="3618" builtinId="8" hidden="1"/>
    <cellStyle name="Lien hypertexte" xfId="3620" builtinId="8" hidden="1"/>
    <cellStyle name="Lien hypertexte" xfId="3622" builtinId="8" hidden="1"/>
    <cellStyle name="Lien hypertexte" xfId="3624" builtinId="8" hidden="1"/>
    <cellStyle name="Lien hypertexte" xfId="3626" builtinId="8" hidden="1"/>
    <cellStyle name="Lien hypertexte" xfId="3628" builtinId="8" hidden="1"/>
    <cellStyle name="Lien hypertexte" xfId="3630" builtinId="8" hidden="1"/>
    <cellStyle name="Lien hypertexte" xfId="3632" builtinId="8" hidden="1"/>
    <cellStyle name="Lien hypertexte" xfId="3634" builtinId="8" hidden="1"/>
    <cellStyle name="Lien hypertexte" xfId="3636" builtinId="8" hidden="1"/>
    <cellStyle name="Lien hypertexte" xfId="3638" builtinId="8" hidden="1"/>
    <cellStyle name="Lien hypertexte" xfId="3640" builtinId="8" hidden="1"/>
    <cellStyle name="Lien hypertexte" xfId="3642" builtinId="8" hidden="1"/>
    <cellStyle name="Lien hypertexte" xfId="3644" builtinId="8" hidden="1"/>
    <cellStyle name="Lien hypertexte" xfId="3646" builtinId="8" hidden="1"/>
    <cellStyle name="Lien hypertexte" xfId="3648" builtinId="8" hidden="1"/>
    <cellStyle name="Lien hypertexte" xfId="3650" builtinId="8" hidden="1"/>
    <cellStyle name="Lien hypertexte" xfId="3652" builtinId="8" hidden="1"/>
    <cellStyle name="Lien hypertexte" xfId="3654" builtinId="8" hidden="1"/>
    <cellStyle name="Lien hypertexte" xfId="3656" builtinId="8" hidden="1"/>
    <cellStyle name="Lien hypertexte" xfId="3658" builtinId="8" hidden="1"/>
    <cellStyle name="Lien hypertexte" xfId="3660" builtinId="8" hidden="1"/>
    <cellStyle name="Lien hypertexte" xfId="3662" builtinId="8" hidden="1"/>
    <cellStyle name="Lien hypertexte" xfId="3664" builtinId="8" hidden="1"/>
    <cellStyle name="Lien hypertexte" xfId="3666" builtinId="8" hidden="1"/>
    <cellStyle name="Lien hypertexte" xfId="3668" builtinId="8" hidden="1"/>
    <cellStyle name="Lien hypertexte" xfId="3670" builtinId="8" hidden="1"/>
    <cellStyle name="Lien hypertexte" xfId="3672" builtinId="8" hidden="1"/>
    <cellStyle name="Lien hypertexte" xfId="3674" builtinId="8" hidden="1"/>
    <cellStyle name="Lien hypertexte" xfId="3676" builtinId="8" hidden="1"/>
    <cellStyle name="Lien hypertexte" xfId="3678" builtinId="8" hidden="1"/>
    <cellStyle name="Lien hypertexte" xfId="3680" builtinId="8" hidden="1"/>
    <cellStyle name="Lien hypertexte" xfId="3682" builtinId="8" hidden="1"/>
    <cellStyle name="Lien hypertexte" xfId="3684" builtinId="8" hidden="1"/>
    <cellStyle name="Lien hypertexte" xfId="3686" builtinId="8" hidden="1"/>
    <cellStyle name="Lien hypertexte" xfId="3688" builtinId="8" hidden="1"/>
    <cellStyle name="Lien hypertexte" xfId="3690" builtinId="8" hidden="1"/>
    <cellStyle name="Lien hypertexte" xfId="3692" builtinId="8" hidden="1"/>
    <cellStyle name="Lien hypertexte" xfId="3694" builtinId="8" hidden="1"/>
    <cellStyle name="Lien hypertexte" xfId="3696" builtinId="8" hidden="1"/>
    <cellStyle name="Lien hypertexte" xfId="3698" builtinId="8" hidden="1"/>
    <cellStyle name="Lien hypertexte" xfId="3700" builtinId="8" hidden="1"/>
    <cellStyle name="Lien hypertexte" xfId="3702" builtinId="8" hidden="1"/>
    <cellStyle name="Lien hypertexte" xfId="3704" builtinId="8" hidden="1"/>
    <cellStyle name="Lien hypertexte" xfId="3706" builtinId="8" hidden="1"/>
    <cellStyle name="Lien hypertexte" xfId="3708" builtinId="8" hidden="1"/>
    <cellStyle name="Lien hypertexte" xfId="3710" builtinId="8" hidden="1"/>
    <cellStyle name="Lien hypertexte" xfId="3712" builtinId="8" hidden="1"/>
    <cellStyle name="Lien hypertexte" xfId="3714" builtinId="8" hidden="1"/>
    <cellStyle name="Lien hypertexte" xfId="3716" builtinId="8" hidden="1"/>
    <cellStyle name="Lien hypertexte" xfId="3718" builtinId="8" hidden="1"/>
    <cellStyle name="Lien hypertexte" xfId="3720" builtinId="8" hidden="1"/>
    <cellStyle name="Lien hypertexte" xfId="3722" builtinId="8" hidden="1"/>
    <cellStyle name="Lien hypertexte" xfId="3724" builtinId="8" hidden="1"/>
    <cellStyle name="Lien hypertexte" xfId="3726" builtinId="8" hidden="1"/>
    <cellStyle name="Lien hypertexte" xfId="3728" builtinId="8" hidden="1"/>
    <cellStyle name="Lien hypertexte" xfId="3730" builtinId="8" hidden="1"/>
    <cellStyle name="Lien hypertexte" xfId="3732" builtinId="8" hidden="1"/>
    <cellStyle name="Lien hypertexte" xfId="3734" builtinId="8" hidden="1"/>
    <cellStyle name="Lien hypertexte" xfId="3736" builtinId="8" hidden="1"/>
    <cellStyle name="Lien hypertexte" xfId="3738" builtinId="8" hidden="1"/>
    <cellStyle name="Lien hypertexte" xfId="3740" builtinId="8" hidden="1"/>
    <cellStyle name="Lien hypertexte" xfId="3742" builtinId="8" hidden="1"/>
    <cellStyle name="Lien hypertexte" xfId="3744" builtinId="8" hidden="1"/>
    <cellStyle name="Lien hypertexte" xfId="3746" builtinId="8" hidden="1"/>
    <cellStyle name="Lien hypertexte" xfId="3748" builtinId="8" hidden="1"/>
    <cellStyle name="Lien hypertexte" xfId="3750" builtinId="8" hidden="1"/>
    <cellStyle name="Lien hypertexte" xfId="3752" builtinId="8" hidden="1"/>
    <cellStyle name="Lien hypertexte" xfId="3754" builtinId="8" hidden="1"/>
    <cellStyle name="Lien hypertexte" xfId="3756" builtinId="8" hidden="1"/>
    <cellStyle name="Lien hypertexte" xfId="3758" builtinId="8" hidden="1"/>
    <cellStyle name="Lien hypertexte" xfId="3760" builtinId="8" hidden="1"/>
    <cellStyle name="Lien hypertexte" xfId="3762" builtinId="8" hidden="1"/>
    <cellStyle name="Lien hypertexte" xfId="3764" builtinId="8" hidden="1"/>
    <cellStyle name="Lien hypertexte" xfId="3766" builtinId="8" hidden="1"/>
    <cellStyle name="Lien hypertexte" xfId="3768" builtinId="8" hidden="1"/>
    <cellStyle name="Lien hypertexte" xfId="3770" builtinId="8" hidden="1"/>
    <cellStyle name="Lien hypertexte" xfId="3772" builtinId="8" hidden="1"/>
    <cellStyle name="Lien hypertexte" xfId="3774" builtinId="8" hidden="1"/>
    <cellStyle name="Lien hypertexte" xfId="3776" builtinId="8" hidden="1"/>
    <cellStyle name="Lien hypertexte" xfId="3778" builtinId="8" hidden="1"/>
    <cellStyle name="Lien hypertexte" xfId="3780" builtinId="8" hidden="1"/>
    <cellStyle name="Lien hypertexte" xfId="3782" builtinId="8" hidden="1"/>
    <cellStyle name="Lien hypertexte" xfId="3784" builtinId="8" hidden="1"/>
    <cellStyle name="Lien hypertexte" xfId="3786" builtinId="8" hidden="1"/>
    <cellStyle name="Lien hypertexte" xfId="3788" builtinId="8" hidden="1"/>
    <cellStyle name="Lien hypertexte" xfId="3790" builtinId="8" hidden="1"/>
    <cellStyle name="Lien hypertexte" xfId="3792" builtinId="8" hidden="1"/>
    <cellStyle name="Lien hypertexte" xfId="3794" builtinId="8" hidden="1"/>
    <cellStyle name="Lien hypertexte" xfId="3796" builtinId="8" hidden="1"/>
    <cellStyle name="Lien hypertexte" xfId="3798" builtinId="8" hidden="1"/>
    <cellStyle name="Lien hypertexte" xfId="3800" builtinId="8" hidden="1"/>
    <cellStyle name="Lien hypertexte" xfId="3802" builtinId="8" hidden="1"/>
    <cellStyle name="Lien hypertexte" xfId="3804" builtinId="8" hidden="1"/>
    <cellStyle name="Lien hypertexte" xfId="3806" builtinId="8" hidden="1"/>
    <cellStyle name="Lien hypertexte" xfId="3808" builtinId="8" hidden="1"/>
    <cellStyle name="Lien hypertexte" xfId="3810" builtinId="8" hidden="1"/>
    <cellStyle name="Lien hypertexte" xfId="3812" builtinId="8" hidden="1"/>
    <cellStyle name="Lien hypertexte" xfId="3814" builtinId="8" hidden="1"/>
    <cellStyle name="Lien hypertexte" xfId="3816" builtinId="8" hidden="1"/>
    <cellStyle name="Lien hypertexte" xfId="3818" builtinId="8" hidden="1"/>
    <cellStyle name="Lien hypertexte" xfId="3820" builtinId="8" hidden="1"/>
    <cellStyle name="Lien hypertexte" xfId="3822" builtinId="8" hidden="1"/>
    <cellStyle name="Lien hypertexte" xfId="3824" builtinId="8" hidden="1"/>
    <cellStyle name="Lien hypertexte" xfId="3826" builtinId="8" hidden="1"/>
    <cellStyle name="Lien hypertexte" xfId="3828" builtinId="8" hidden="1"/>
    <cellStyle name="Lien hypertexte" xfId="3830" builtinId="8" hidden="1"/>
    <cellStyle name="Lien hypertexte" xfId="3832" builtinId="8" hidden="1"/>
    <cellStyle name="Lien hypertexte" xfId="3834" builtinId="8" hidden="1"/>
    <cellStyle name="Lien hypertexte" xfId="3836" builtinId="8" hidden="1"/>
    <cellStyle name="Lien hypertexte" xfId="3838" builtinId="8" hidden="1"/>
    <cellStyle name="Lien hypertexte" xfId="3840" builtinId="8" hidden="1"/>
    <cellStyle name="Lien hypertexte" xfId="3842" builtinId="8" hidden="1"/>
    <cellStyle name="Lien hypertexte" xfId="3844" builtinId="8" hidden="1"/>
    <cellStyle name="Lien hypertexte" xfId="3846" builtinId="8" hidden="1"/>
    <cellStyle name="Lien hypertexte" xfId="3848" builtinId="8" hidden="1"/>
    <cellStyle name="Lien hypertexte" xfId="3850" builtinId="8" hidden="1"/>
    <cellStyle name="Lien hypertexte" xfId="3852" builtinId="8" hidden="1"/>
    <cellStyle name="Lien hypertexte" xfId="3854" builtinId="8" hidden="1"/>
    <cellStyle name="Lien hypertexte" xfId="3856" builtinId="8" hidden="1"/>
    <cellStyle name="Lien hypertexte" xfId="3858" builtinId="8" hidden="1"/>
    <cellStyle name="Lien hypertexte" xfId="3860" builtinId="8" hidden="1"/>
    <cellStyle name="Lien hypertexte" xfId="3862" builtinId="8" hidden="1"/>
    <cellStyle name="Lien hypertexte" xfId="3864" builtinId="8" hidden="1"/>
    <cellStyle name="Lien hypertexte" xfId="3866" builtinId="8" hidden="1"/>
    <cellStyle name="Lien hypertexte" xfId="3868" builtinId="8" hidden="1"/>
    <cellStyle name="Lien hypertexte" xfId="3870" builtinId="8" hidden="1"/>
    <cellStyle name="Lien hypertexte" xfId="3872" builtinId="8" hidden="1"/>
    <cellStyle name="Lien hypertexte" xfId="3874" builtinId="8" hidden="1"/>
    <cellStyle name="Lien hypertexte" xfId="3876" builtinId="8" hidden="1"/>
    <cellStyle name="Lien hypertexte" xfId="3878" builtinId="8" hidden="1"/>
    <cellStyle name="Lien hypertexte" xfId="3880" builtinId="8" hidden="1"/>
    <cellStyle name="Lien hypertexte" xfId="3882" builtinId="8" hidden="1"/>
    <cellStyle name="Lien hypertexte" xfId="3884" builtinId="8" hidden="1"/>
    <cellStyle name="Lien hypertexte" xfId="3886" builtinId="8" hidden="1"/>
    <cellStyle name="Lien hypertexte" xfId="3888" builtinId="8" hidden="1"/>
    <cellStyle name="Lien hypertexte" xfId="3890" builtinId="8" hidden="1"/>
    <cellStyle name="Lien hypertexte" xfId="3892" builtinId="8" hidden="1"/>
    <cellStyle name="Lien hypertexte" xfId="3894" builtinId="8" hidden="1"/>
    <cellStyle name="Lien hypertexte" xfId="3896" builtinId="8" hidden="1"/>
    <cellStyle name="Lien hypertexte" xfId="3898" builtinId="8" hidden="1"/>
    <cellStyle name="Lien hypertexte" xfId="3900" builtinId="8" hidden="1"/>
    <cellStyle name="Lien hypertexte" xfId="3902" builtinId="8" hidden="1"/>
    <cellStyle name="Lien hypertexte" xfId="3904" builtinId="8" hidden="1"/>
    <cellStyle name="Lien hypertexte" xfId="3906" builtinId="8" hidden="1"/>
    <cellStyle name="Lien hypertexte" xfId="3908" builtinId="8" hidden="1"/>
    <cellStyle name="Lien hypertexte" xfId="3910" builtinId="8" hidden="1"/>
    <cellStyle name="Lien hypertexte" xfId="3912" builtinId="8" hidden="1"/>
    <cellStyle name="Lien hypertexte" xfId="3914" builtinId="8" hidden="1"/>
    <cellStyle name="Lien hypertexte" xfId="3916" builtinId="8" hidden="1"/>
    <cellStyle name="Lien hypertexte" xfId="3918" builtinId="8" hidden="1"/>
    <cellStyle name="Lien hypertexte" xfId="3920" builtinId="8" hidden="1"/>
    <cellStyle name="Lien hypertexte" xfId="3922" builtinId="8" hidden="1"/>
    <cellStyle name="Lien hypertexte" xfId="3924" builtinId="8" hidden="1"/>
    <cellStyle name="Lien hypertexte" xfId="3926" builtinId="8" hidden="1"/>
    <cellStyle name="Lien hypertexte" xfId="3928" builtinId="8" hidden="1"/>
    <cellStyle name="Lien hypertexte" xfId="3930" builtinId="8" hidden="1"/>
    <cellStyle name="Lien hypertexte" xfId="3932" builtinId="8" hidden="1"/>
    <cellStyle name="Lien hypertexte" xfId="3934" builtinId="8" hidden="1"/>
    <cellStyle name="Lien hypertexte" xfId="3936" builtinId="8" hidden="1"/>
    <cellStyle name="Lien hypertexte" xfId="3938" builtinId="8" hidden="1"/>
    <cellStyle name="Lien hypertexte" xfId="3940" builtinId="8" hidden="1"/>
    <cellStyle name="Lien hypertexte" xfId="3942" builtinId="8" hidden="1"/>
    <cellStyle name="Lien hypertexte" xfId="3944" builtinId="8" hidden="1"/>
    <cellStyle name="Lien hypertexte" xfId="3946" builtinId="8" hidden="1"/>
    <cellStyle name="Lien hypertexte" xfId="3948" builtinId="8" hidden="1"/>
    <cellStyle name="Lien hypertexte" xfId="3950" builtinId="8" hidden="1"/>
    <cellStyle name="Lien hypertexte" xfId="3952" builtinId="8" hidden="1"/>
    <cellStyle name="Lien hypertexte" xfId="3954" builtinId="8" hidden="1"/>
    <cellStyle name="Lien hypertexte" xfId="3956" builtinId="8" hidden="1"/>
    <cellStyle name="Lien hypertexte" xfId="3958" builtinId="8" hidden="1"/>
    <cellStyle name="Lien hypertexte" xfId="3960" builtinId="8" hidden="1"/>
    <cellStyle name="Lien hypertexte" xfId="3962" builtinId="8" hidden="1"/>
    <cellStyle name="Lien hypertexte" xfId="3964" builtinId="8" hidden="1"/>
    <cellStyle name="Lien hypertexte" xfId="3966" builtinId="8" hidden="1"/>
    <cellStyle name="Lien hypertexte" xfId="3968" builtinId="8" hidden="1"/>
    <cellStyle name="Lien hypertexte" xfId="3970" builtinId="8" hidden="1"/>
    <cellStyle name="Lien hypertexte" xfId="3972" builtinId="8" hidden="1"/>
    <cellStyle name="Lien hypertexte" xfId="3974" builtinId="8" hidden="1"/>
    <cellStyle name="Lien hypertexte" xfId="3976" builtinId="8" hidden="1"/>
    <cellStyle name="Lien hypertexte" xfId="3978" builtinId="8" hidden="1"/>
    <cellStyle name="Lien hypertexte" xfId="3980" builtinId="8" hidden="1"/>
    <cellStyle name="Lien hypertexte" xfId="3982" builtinId="8" hidden="1"/>
    <cellStyle name="Lien hypertexte" xfId="3984" builtinId="8" hidden="1"/>
    <cellStyle name="Lien hypertexte" xfId="3986" builtinId="8" hidden="1"/>
    <cellStyle name="Lien hypertexte" xfId="3988" builtinId="8" hidden="1"/>
    <cellStyle name="Lien hypertexte" xfId="3990" builtinId="8" hidden="1"/>
    <cellStyle name="Lien hypertexte" xfId="3992" builtinId="8" hidden="1"/>
    <cellStyle name="Lien hypertexte" xfId="3994" builtinId="8" hidden="1"/>
    <cellStyle name="Lien hypertexte" xfId="3996" builtinId="8" hidden="1"/>
    <cellStyle name="Lien hypertexte" xfId="3998" builtinId="8" hidden="1"/>
    <cellStyle name="Lien hypertexte" xfId="4000" builtinId="8" hidden="1"/>
    <cellStyle name="Lien hypertexte" xfId="4002" builtinId="8" hidden="1"/>
    <cellStyle name="Lien hypertexte" xfId="4004" builtinId="8" hidden="1"/>
    <cellStyle name="Lien hypertexte" xfId="4006" builtinId="8" hidden="1"/>
    <cellStyle name="Lien hypertexte" xfId="4008" builtinId="8" hidden="1"/>
    <cellStyle name="Lien hypertexte" xfId="4010" builtinId="8" hidden="1"/>
    <cellStyle name="Lien hypertexte" xfId="4012" builtinId="8" hidden="1"/>
    <cellStyle name="Lien hypertexte" xfId="4014" builtinId="8" hidden="1"/>
    <cellStyle name="Lien hypertexte" xfId="4016" builtinId="8" hidden="1"/>
    <cellStyle name="Lien hypertexte" xfId="4018" builtinId="8" hidden="1"/>
    <cellStyle name="Lien hypertexte" xfId="4020" builtinId="8" hidden="1"/>
    <cellStyle name="Lien hypertexte" xfId="4022" builtinId="8" hidden="1"/>
    <cellStyle name="Lien hypertexte" xfId="4024" builtinId="8" hidden="1"/>
    <cellStyle name="Lien hypertexte" xfId="4026" builtinId="8" hidden="1"/>
    <cellStyle name="Lien hypertexte" xfId="4028" builtinId="8" hidden="1"/>
    <cellStyle name="Lien hypertexte" xfId="4030" builtinId="8" hidden="1"/>
    <cellStyle name="Lien hypertexte" xfId="4032" builtinId="8" hidden="1"/>
    <cellStyle name="Lien hypertexte" xfId="4034" builtinId="8" hidden="1"/>
    <cellStyle name="Lien hypertexte" xfId="4036" builtinId="8" hidden="1"/>
    <cellStyle name="Lien hypertexte" xfId="4038" builtinId="8" hidden="1"/>
    <cellStyle name="Lien hypertexte" xfId="4040" builtinId="8" hidden="1"/>
    <cellStyle name="Lien hypertexte" xfId="4042" builtinId="8" hidden="1"/>
    <cellStyle name="Lien hypertexte" xfId="4044" builtinId="8" hidden="1"/>
    <cellStyle name="Lien hypertexte" xfId="4046" builtinId="8" hidden="1"/>
    <cellStyle name="Lien hypertexte" xfId="4048" builtinId="8" hidden="1"/>
    <cellStyle name="Lien hypertexte" xfId="4050" builtinId="8" hidden="1"/>
    <cellStyle name="Lien hypertexte" xfId="4052" builtinId="8" hidden="1"/>
    <cellStyle name="Lien hypertexte" xfId="4054" builtinId="8" hidden="1"/>
    <cellStyle name="Lien hypertexte" xfId="4056" builtinId="8" hidden="1"/>
    <cellStyle name="Lien hypertexte" xfId="4058" builtinId="8" hidden="1"/>
    <cellStyle name="Lien hypertexte" xfId="4060" builtinId="8" hidden="1"/>
    <cellStyle name="Lien hypertexte" xfId="4062" builtinId="8" hidden="1"/>
    <cellStyle name="Lien hypertexte" xfId="4064" builtinId="8" hidden="1"/>
    <cellStyle name="Lien hypertexte" xfId="4066" builtinId="8" hidden="1"/>
    <cellStyle name="Lien hypertexte" xfId="4068" builtinId="8" hidden="1"/>
    <cellStyle name="Lien hypertexte" xfId="4070" builtinId="8" hidden="1"/>
    <cellStyle name="Lien hypertexte" xfId="4072" builtinId="8" hidden="1"/>
    <cellStyle name="Lien hypertexte" xfId="4074" builtinId="8" hidden="1"/>
    <cellStyle name="Lien hypertexte" xfId="4076" builtinId="8" hidden="1"/>
    <cellStyle name="Lien hypertexte" xfId="4078" builtinId="8" hidden="1"/>
    <cellStyle name="Lien hypertexte" xfId="4080" builtinId="8" hidden="1"/>
    <cellStyle name="Lien hypertexte" xfId="4082" builtinId="8" hidden="1"/>
    <cellStyle name="Lien hypertexte" xfId="4084" builtinId="8" hidden="1"/>
    <cellStyle name="Lien hypertexte" xfId="4086" builtinId="8" hidden="1"/>
    <cellStyle name="Lien hypertexte" xfId="4088" builtinId="8" hidden="1"/>
    <cellStyle name="Lien hypertexte" xfId="4090" builtinId="8" hidden="1"/>
    <cellStyle name="Lien hypertexte" xfId="4092" builtinId="8" hidden="1"/>
    <cellStyle name="Lien hypertexte" xfId="4094" builtinId="8" hidden="1"/>
    <cellStyle name="Lien hypertexte" xfId="4096" builtinId="8" hidden="1"/>
    <cellStyle name="Lien hypertexte" xfId="4098" builtinId="8" hidden="1"/>
    <cellStyle name="Lien hypertexte" xfId="4100" builtinId="8" hidden="1"/>
    <cellStyle name="Lien hypertexte" xfId="4102" builtinId="8" hidden="1"/>
    <cellStyle name="Lien hypertexte" xfId="4104" builtinId="8" hidden="1"/>
    <cellStyle name="Lien hypertexte" xfId="4106" builtinId="8" hidden="1"/>
    <cellStyle name="Lien hypertexte" xfId="4108" builtinId="8" hidden="1"/>
    <cellStyle name="Lien hypertexte" xfId="4110" builtinId="8" hidden="1"/>
    <cellStyle name="Lien hypertexte" xfId="4112" builtinId="8" hidden="1"/>
    <cellStyle name="Lien hypertexte" xfId="4114" builtinId="8" hidden="1"/>
    <cellStyle name="Lien hypertexte" xfId="4116" builtinId="8" hidden="1"/>
    <cellStyle name="Lien hypertexte" xfId="4118" builtinId="8" hidden="1"/>
    <cellStyle name="Lien hypertexte" xfId="4120" builtinId="8" hidden="1"/>
    <cellStyle name="Lien hypertexte" xfId="4122" builtinId="8" hidden="1"/>
    <cellStyle name="Lien hypertexte" xfId="4124" builtinId="8" hidden="1"/>
    <cellStyle name="Lien hypertexte" xfId="4126" builtinId="8" hidden="1"/>
    <cellStyle name="Lien hypertexte" xfId="4128" builtinId="8" hidden="1"/>
    <cellStyle name="Lien hypertexte" xfId="4130" builtinId="8" hidden="1"/>
    <cellStyle name="Lien hypertexte" xfId="4132" builtinId="8" hidden="1"/>
    <cellStyle name="Lien hypertexte" xfId="4134" builtinId="8" hidden="1"/>
    <cellStyle name="Lien hypertexte" xfId="4136" builtinId="8" hidden="1"/>
    <cellStyle name="Lien hypertexte" xfId="4138" builtinId="8" hidden="1"/>
    <cellStyle name="Lien hypertexte" xfId="4140" builtinId="8" hidden="1"/>
    <cellStyle name="Lien hypertexte" xfId="4142" builtinId="8" hidden="1"/>
    <cellStyle name="Lien hypertexte" xfId="4144" builtinId="8" hidden="1"/>
    <cellStyle name="Lien hypertexte" xfId="4146" builtinId="8" hidden="1"/>
    <cellStyle name="Lien hypertexte" xfId="4148" builtinId="8" hidden="1"/>
    <cellStyle name="Lien hypertexte" xfId="4150" builtinId="8" hidden="1"/>
    <cellStyle name="Lien hypertexte" xfId="4152" builtinId="8" hidden="1"/>
    <cellStyle name="Lien hypertexte" xfId="4154" builtinId="8" hidden="1"/>
    <cellStyle name="Lien hypertexte" xfId="4156" builtinId="8" hidden="1"/>
    <cellStyle name="Lien hypertexte" xfId="4158" builtinId="8" hidden="1"/>
    <cellStyle name="Lien hypertexte" xfId="4160" builtinId="8" hidden="1"/>
    <cellStyle name="Lien hypertexte" xfId="4162" builtinId="8" hidden="1"/>
    <cellStyle name="Lien hypertexte" xfId="4164" builtinId="8" hidden="1"/>
    <cellStyle name="Lien hypertexte" xfId="4166" builtinId="8" hidden="1"/>
    <cellStyle name="Lien hypertexte" xfId="4168" builtinId="8" hidden="1"/>
    <cellStyle name="Lien hypertexte" xfId="4170" builtinId="8" hidden="1"/>
    <cellStyle name="Lien hypertexte" xfId="4172" builtinId="8" hidden="1"/>
    <cellStyle name="Lien hypertexte" xfId="4174" builtinId="8" hidden="1"/>
    <cellStyle name="Lien hypertexte" xfId="4176" builtinId="8" hidden="1"/>
    <cellStyle name="Lien hypertexte" xfId="4178" builtinId="8" hidden="1"/>
    <cellStyle name="Lien hypertexte" xfId="4180" builtinId="8" hidden="1"/>
    <cellStyle name="Lien hypertexte" xfId="4182" builtinId="8" hidden="1"/>
    <cellStyle name="Lien hypertexte" xfId="4184" builtinId="8" hidden="1"/>
    <cellStyle name="Lien hypertexte" xfId="4186" builtinId="8" hidden="1"/>
    <cellStyle name="Lien hypertexte" xfId="4188" builtinId="8" hidden="1"/>
    <cellStyle name="Lien hypertexte" xfId="4190" builtinId="8" hidden="1"/>
    <cellStyle name="Lien hypertexte" xfId="4192" builtinId="8" hidden="1"/>
    <cellStyle name="Lien hypertexte" xfId="4194" builtinId="8" hidden="1"/>
    <cellStyle name="Lien hypertexte" xfId="4196" builtinId="8" hidden="1"/>
    <cellStyle name="Lien hypertexte" xfId="4198" builtinId="8" hidden="1"/>
    <cellStyle name="Lien hypertexte" xfId="4200" builtinId="8" hidden="1"/>
    <cellStyle name="Lien hypertexte" xfId="4202" builtinId="8" hidden="1"/>
    <cellStyle name="Lien hypertexte" xfId="4204" builtinId="8" hidden="1"/>
    <cellStyle name="Lien hypertexte" xfId="4206" builtinId="8" hidden="1"/>
    <cellStyle name="Lien hypertexte" xfId="4208" builtinId="8" hidden="1"/>
    <cellStyle name="Lien hypertexte" xfId="4210" builtinId="8" hidden="1"/>
    <cellStyle name="Lien hypertexte" xfId="4212" builtinId="8" hidden="1"/>
    <cellStyle name="Lien hypertexte" xfId="4214" builtinId="8" hidden="1"/>
    <cellStyle name="Lien hypertexte" xfId="4216" builtinId="8" hidden="1"/>
    <cellStyle name="Lien hypertexte" xfId="4218" builtinId="8" hidden="1"/>
    <cellStyle name="Lien hypertexte" xfId="4220" builtinId="8" hidden="1"/>
    <cellStyle name="Lien hypertexte" xfId="4222" builtinId="8" hidden="1"/>
    <cellStyle name="Lien hypertexte" xfId="4224" builtinId="8" hidden="1"/>
    <cellStyle name="Lien hypertexte" xfId="4226" builtinId="8" hidden="1"/>
    <cellStyle name="Lien hypertexte" xfId="4228" builtinId="8" hidden="1"/>
    <cellStyle name="Lien hypertexte" xfId="4230" builtinId="8" hidden="1"/>
    <cellStyle name="Lien hypertexte" xfId="4232" builtinId="8" hidden="1"/>
    <cellStyle name="Lien hypertexte" xfId="4234" builtinId="8" hidden="1"/>
    <cellStyle name="Lien hypertexte" xfId="4236" builtinId="8" hidden="1"/>
    <cellStyle name="Lien hypertexte" xfId="4238" builtinId="8" hidden="1"/>
    <cellStyle name="Lien hypertexte" xfId="4240" builtinId="8" hidden="1"/>
    <cellStyle name="Lien hypertexte" xfId="4242" builtinId="8" hidden="1"/>
    <cellStyle name="Lien hypertexte" xfId="4244" builtinId="8" hidden="1"/>
    <cellStyle name="Lien hypertexte" xfId="4246" builtinId="8" hidden="1"/>
    <cellStyle name="Lien hypertexte" xfId="4248" builtinId="8" hidden="1"/>
    <cellStyle name="Lien hypertexte" xfId="4250" builtinId="8" hidden="1"/>
    <cellStyle name="Lien hypertexte" xfId="4252" builtinId="8" hidden="1"/>
    <cellStyle name="Lien hypertexte" xfId="4254" builtinId="8" hidden="1"/>
    <cellStyle name="Lien hypertexte" xfId="4256" builtinId="8" hidden="1"/>
    <cellStyle name="Lien hypertexte" xfId="4258" builtinId="8" hidden="1"/>
    <cellStyle name="Lien hypertexte" xfId="4260" builtinId="8" hidden="1"/>
    <cellStyle name="Lien hypertexte" xfId="4262" builtinId="8" hidden="1"/>
    <cellStyle name="Lien hypertexte" xfId="4264" builtinId="8" hidden="1"/>
    <cellStyle name="Lien hypertexte" xfId="4266" builtinId="8" hidden="1"/>
    <cellStyle name="Lien hypertexte" xfId="4268" builtinId="8" hidden="1"/>
    <cellStyle name="Lien hypertexte" xfId="4270" builtinId="8" hidden="1"/>
    <cellStyle name="Lien hypertexte" xfId="4272" builtinId="8" hidden="1"/>
    <cellStyle name="Lien hypertexte" xfId="4274" builtinId="8" hidden="1"/>
    <cellStyle name="Lien hypertexte" xfId="4276" builtinId="8" hidden="1"/>
    <cellStyle name="Lien hypertexte" xfId="4278" builtinId="8" hidden="1"/>
    <cellStyle name="Lien hypertexte" xfId="4280" builtinId="8" hidden="1"/>
    <cellStyle name="Lien hypertexte" xfId="4282" builtinId="8" hidden="1"/>
    <cellStyle name="Lien hypertexte" xfId="4284" builtinId="8" hidden="1"/>
    <cellStyle name="Lien hypertexte" xfId="4286" builtinId="8" hidden="1"/>
    <cellStyle name="Lien hypertexte" xfId="4288" builtinId="8" hidden="1"/>
    <cellStyle name="Lien hypertexte" xfId="4290" builtinId="8" hidden="1"/>
    <cellStyle name="Lien hypertexte" xfId="4292" builtinId="8" hidden="1"/>
    <cellStyle name="Lien hypertexte" xfId="4294" builtinId="8" hidden="1"/>
    <cellStyle name="Lien hypertexte" xfId="4296" builtinId="8" hidden="1"/>
    <cellStyle name="Lien hypertexte" xfId="4298" builtinId="8" hidden="1"/>
    <cellStyle name="Lien hypertexte" xfId="4300" builtinId="8" hidden="1"/>
    <cellStyle name="Lien hypertexte" xfId="4302" builtinId="8" hidden="1"/>
    <cellStyle name="Lien hypertexte" xfId="4304" builtinId="8" hidden="1"/>
    <cellStyle name="Lien hypertexte" xfId="4306" builtinId="8" hidden="1"/>
    <cellStyle name="Lien hypertexte" xfId="4308" builtinId="8" hidden="1"/>
    <cellStyle name="Lien hypertexte" xfId="4310" builtinId="8" hidden="1"/>
    <cellStyle name="Lien hypertexte" xfId="4312" builtinId="8" hidden="1"/>
    <cellStyle name="Lien hypertexte" xfId="4314" builtinId="8" hidden="1"/>
    <cellStyle name="Lien hypertexte" xfId="4316" builtinId="8" hidden="1"/>
    <cellStyle name="Lien hypertexte" xfId="4318" builtinId="8" hidden="1"/>
    <cellStyle name="Lien hypertexte" xfId="4320" builtinId="8" hidden="1"/>
    <cellStyle name="Lien hypertexte" xfId="4322" builtinId="8" hidden="1"/>
    <cellStyle name="Lien hypertexte" xfId="4324" builtinId="8" hidden="1"/>
    <cellStyle name="Lien hypertexte" xfId="4326" builtinId="8" hidden="1"/>
    <cellStyle name="Lien hypertexte" xfId="4328" builtinId="8" hidden="1"/>
    <cellStyle name="Lien hypertexte" xfId="4330" builtinId="8" hidden="1"/>
    <cellStyle name="Lien hypertexte" xfId="4332" builtinId="8" hidden="1"/>
    <cellStyle name="Lien hypertexte" xfId="4334" builtinId="8" hidden="1"/>
    <cellStyle name="Lien hypertexte" xfId="4336" builtinId="8" hidden="1"/>
    <cellStyle name="Lien hypertexte" xfId="4338" builtinId="8" hidden="1"/>
    <cellStyle name="Lien hypertexte" xfId="4340" builtinId="8" hidden="1"/>
    <cellStyle name="Lien hypertexte" xfId="4342" builtinId="8" hidden="1"/>
    <cellStyle name="Lien hypertexte" xfId="4344" builtinId="8" hidden="1"/>
    <cellStyle name="Lien hypertexte" xfId="4346" builtinId="8" hidden="1"/>
    <cellStyle name="Lien hypertexte" xfId="4348" builtinId="8" hidden="1"/>
    <cellStyle name="Lien hypertexte" xfId="4350" builtinId="8" hidden="1"/>
    <cellStyle name="Lien hypertexte" xfId="4352" builtinId="8" hidden="1"/>
    <cellStyle name="Lien hypertexte" xfId="4354" builtinId="8" hidden="1"/>
    <cellStyle name="Lien hypertexte" xfId="4356" builtinId="8" hidden="1"/>
    <cellStyle name="Lien hypertexte" xfId="4358" builtinId="8" hidden="1"/>
    <cellStyle name="Lien hypertexte" xfId="4360" builtinId="8" hidden="1"/>
    <cellStyle name="Lien hypertexte" xfId="4362" builtinId="8" hidden="1"/>
    <cellStyle name="Lien hypertexte" xfId="4364" builtinId="8" hidden="1"/>
    <cellStyle name="Lien hypertexte" xfId="4366" builtinId="8" hidden="1"/>
    <cellStyle name="Lien hypertexte" xfId="4368" builtinId="8" hidden="1"/>
    <cellStyle name="Lien hypertexte" xfId="4370" builtinId="8" hidden="1"/>
    <cellStyle name="Lien hypertexte" xfId="4372" builtinId="8" hidden="1"/>
    <cellStyle name="Lien hypertexte" xfId="4374" builtinId="8" hidden="1"/>
    <cellStyle name="Lien hypertexte" xfId="4376" builtinId="8" hidden="1"/>
    <cellStyle name="Lien hypertexte" xfId="4378" builtinId="8" hidden="1"/>
    <cellStyle name="Lien hypertexte" xfId="4380" builtinId="8" hidden="1"/>
    <cellStyle name="Lien hypertexte" xfId="4382" builtinId="8" hidden="1"/>
    <cellStyle name="Lien hypertexte" xfId="4384" builtinId="8" hidden="1"/>
    <cellStyle name="Lien hypertexte" xfId="4386" builtinId="8" hidden="1"/>
    <cellStyle name="Lien hypertexte" xfId="4388" builtinId="8" hidden="1"/>
    <cellStyle name="Lien hypertexte" xfId="4390" builtinId="8" hidden="1"/>
    <cellStyle name="Lien hypertexte" xfId="4392" builtinId="8" hidden="1"/>
    <cellStyle name="Lien hypertexte" xfId="4394" builtinId="8" hidden="1"/>
    <cellStyle name="Lien hypertexte" xfId="4396" builtinId="8" hidden="1"/>
    <cellStyle name="Lien hypertexte" xfId="4398" builtinId="8" hidden="1"/>
    <cellStyle name="Lien hypertexte" xfId="4400" builtinId="8" hidden="1"/>
    <cellStyle name="Lien hypertexte" xfId="4402" builtinId="8" hidden="1"/>
    <cellStyle name="Lien hypertexte" xfId="4404" builtinId="8" hidden="1"/>
    <cellStyle name="Lien hypertexte" xfId="4406" builtinId="8" hidden="1"/>
    <cellStyle name="Lien hypertexte" xfId="4408" builtinId="8" hidden="1"/>
    <cellStyle name="Lien hypertexte" xfId="4410" builtinId="8" hidden="1"/>
    <cellStyle name="Lien hypertexte" xfId="4412" builtinId="8" hidden="1"/>
    <cellStyle name="Lien hypertexte" xfId="4414" builtinId="8" hidden="1"/>
    <cellStyle name="Lien hypertexte" xfId="4416" builtinId="8" hidden="1"/>
    <cellStyle name="Lien hypertexte" xfId="4418" builtinId="8" hidden="1"/>
    <cellStyle name="Lien hypertexte" xfId="4420" builtinId="8" hidden="1"/>
    <cellStyle name="Lien hypertexte" xfId="4422" builtinId="8" hidden="1"/>
    <cellStyle name="Lien hypertexte" xfId="4424" builtinId="8" hidden="1"/>
    <cellStyle name="Lien hypertexte" xfId="4426" builtinId="8" hidden="1"/>
    <cellStyle name="Lien hypertexte" xfId="4428" builtinId="8" hidden="1"/>
    <cellStyle name="Lien hypertexte" xfId="4430" builtinId="8" hidden="1"/>
    <cellStyle name="Lien hypertexte" xfId="4432" builtinId="8" hidden="1"/>
    <cellStyle name="Lien hypertexte" xfId="4434" builtinId="8" hidden="1"/>
    <cellStyle name="Lien hypertexte" xfId="4436" builtinId="8" hidden="1"/>
    <cellStyle name="Lien hypertexte" xfId="4438" builtinId="8" hidden="1"/>
    <cellStyle name="Lien hypertexte" xfId="4440" builtinId="8" hidden="1"/>
    <cellStyle name="Lien hypertexte" xfId="4442" builtinId="8" hidden="1"/>
    <cellStyle name="Lien hypertexte" xfId="4444" builtinId="8" hidden="1"/>
    <cellStyle name="Lien hypertexte" xfId="4446" builtinId="8" hidden="1"/>
    <cellStyle name="Lien hypertexte" xfId="4448" builtinId="8" hidden="1"/>
    <cellStyle name="Lien hypertexte" xfId="4450" builtinId="8" hidden="1"/>
    <cellStyle name="Lien hypertexte" xfId="4452" builtinId="8" hidden="1"/>
    <cellStyle name="Lien hypertexte" xfId="4454" builtinId="8" hidden="1"/>
    <cellStyle name="Lien hypertexte" xfId="4456" builtinId="8" hidden="1"/>
    <cellStyle name="Lien hypertexte" xfId="4458" builtinId="8" hidden="1"/>
    <cellStyle name="Lien hypertexte" xfId="4460" builtinId="8" hidden="1"/>
    <cellStyle name="Lien hypertexte" xfId="4462" builtinId="8" hidden="1"/>
    <cellStyle name="Lien hypertexte" xfId="4464" builtinId="8" hidden="1"/>
    <cellStyle name="Lien hypertexte" xfId="4466" builtinId="8" hidden="1"/>
    <cellStyle name="Lien hypertexte" xfId="4468" builtinId="8" hidden="1"/>
    <cellStyle name="Lien hypertexte" xfId="4470" builtinId="8" hidden="1"/>
    <cellStyle name="Lien hypertexte" xfId="4472" builtinId="8" hidden="1"/>
    <cellStyle name="Lien hypertexte" xfId="4474" builtinId="8" hidden="1"/>
    <cellStyle name="Lien hypertexte" xfId="4476" builtinId="8" hidden="1"/>
    <cellStyle name="Lien hypertexte" xfId="4478" builtinId="8" hidden="1"/>
    <cellStyle name="Lien hypertexte" xfId="4480" builtinId="8" hidden="1"/>
    <cellStyle name="Lien hypertexte" xfId="4482" builtinId="8" hidden="1"/>
    <cellStyle name="Lien hypertexte" xfId="4484" builtinId="8" hidden="1"/>
    <cellStyle name="Lien hypertexte" xfId="4486" builtinId="8" hidden="1"/>
    <cellStyle name="Lien hypertexte" xfId="4488" builtinId="8" hidden="1"/>
    <cellStyle name="Lien hypertexte" xfId="4490" builtinId="8" hidden="1"/>
    <cellStyle name="Lien hypertexte" xfId="4492" builtinId="8" hidden="1"/>
    <cellStyle name="Lien hypertexte" xfId="4494" builtinId="8" hidden="1"/>
    <cellStyle name="Lien hypertexte" xfId="4496" builtinId="8" hidden="1"/>
    <cellStyle name="Lien hypertexte" xfId="4498" builtinId="8" hidden="1"/>
    <cellStyle name="Lien hypertexte" xfId="4500" builtinId="8" hidden="1"/>
    <cellStyle name="Lien hypertexte" xfId="4502" builtinId="8" hidden="1"/>
    <cellStyle name="Lien hypertexte" xfId="4504" builtinId="8" hidden="1"/>
    <cellStyle name="Lien hypertexte" xfId="4506" builtinId="8" hidden="1"/>
    <cellStyle name="Lien hypertexte" xfId="4508" builtinId="8" hidden="1"/>
    <cellStyle name="Lien hypertexte" xfId="4510" builtinId="8" hidden="1"/>
    <cellStyle name="Lien hypertexte" xfId="4512" builtinId="8" hidden="1"/>
    <cellStyle name="Lien hypertexte" xfId="4514" builtinId="8" hidden="1"/>
    <cellStyle name="Lien hypertexte" xfId="4516" builtinId="8" hidden="1"/>
    <cellStyle name="Lien hypertexte" xfId="4518" builtinId="8" hidden="1"/>
    <cellStyle name="Lien hypertexte" xfId="4520" builtinId="8" hidden="1"/>
    <cellStyle name="Lien hypertexte" xfId="4522" builtinId="8" hidden="1"/>
    <cellStyle name="Lien hypertexte" xfId="4524" builtinId="8" hidden="1"/>
    <cellStyle name="Lien hypertexte" xfId="4526" builtinId="8" hidden="1"/>
    <cellStyle name="Lien hypertexte" xfId="4528" builtinId="8" hidden="1"/>
    <cellStyle name="Lien hypertexte" xfId="4530" builtinId="8" hidden="1"/>
    <cellStyle name="Lien hypertexte" xfId="4532" builtinId="8" hidden="1"/>
    <cellStyle name="Lien hypertexte" xfId="4534" builtinId="8" hidden="1"/>
    <cellStyle name="Lien hypertexte" xfId="4536" builtinId="8" hidden="1"/>
    <cellStyle name="Lien hypertexte" xfId="4538" builtinId="8" hidden="1"/>
    <cellStyle name="Lien hypertexte" xfId="4540" builtinId="8" hidden="1"/>
    <cellStyle name="Lien hypertexte" xfId="4542" builtinId="8" hidden="1"/>
    <cellStyle name="Lien hypertexte" xfId="4544" builtinId="8" hidden="1"/>
    <cellStyle name="Lien hypertexte" xfId="4546" builtinId="8" hidden="1"/>
    <cellStyle name="Lien hypertexte" xfId="4548" builtinId="8" hidden="1"/>
    <cellStyle name="Lien hypertexte" xfId="4550" builtinId="8" hidden="1"/>
    <cellStyle name="Lien hypertexte" xfId="4552" builtinId="8" hidden="1"/>
    <cellStyle name="Lien hypertexte" xfId="4554" builtinId="8" hidden="1"/>
    <cellStyle name="Lien hypertexte" xfId="4556" builtinId="8" hidden="1"/>
    <cellStyle name="Lien hypertexte" xfId="4558" builtinId="8" hidden="1"/>
    <cellStyle name="Lien hypertexte" xfId="4560" builtinId="8" hidden="1"/>
    <cellStyle name="Lien hypertexte" xfId="4562" builtinId="8" hidden="1"/>
    <cellStyle name="Lien hypertexte" xfId="4564" builtinId="8" hidden="1"/>
    <cellStyle name="Lien hypertexte" xfId="4566" builtinId="8" hidden="1"/>
    <cellStyle name="Lien hypertexte" xfId="4568" builtinId="8" hidden="1"/>
    <cellStyle name="Lien hypertexte" xfId="4570" builtinId="8" hidden="1"/>
    <cellStyle name="Lien hypertexte" xfId="4572" builtinId="8" hidden="1"/>
    <cellStyle name="Lien hypertexte" xfId="4574" builtinId="8" hidden="1"/>
    <cellStyle name="Lien hypertexte" xfId="4576" builtinId="8" hidden="1"/>
    <cellStyle name="Lien hypertexte" xfId="4578" builtinId="8" hidden="1"/>
    <cellStyle name="Lien hypertexte" xfId="4580" builtinId="8" hidden="1"/>
    <cellStyle name="Lien hypertexte" xfId="4582" builtinId="8" hidden="1"/>
    <cellStyle name="Lien hypertexte" xfId="4584" builtinId="8" hidden="1"/>
    <cellStyle name="Lien hypertexte" xfId="4586" builtinId="8" hidden="1"/>
    <cellStyle name="Lien hypertexte" xfId="4588" builtinId="8" hidden="1"/>
    <cellStyle name="Lien hypertexte" xfId="4590" builtinId="8" hidden="1"/>
    <cellStyle name="Lien hypertexte" xfId="4592" builtinId="8" hidden="1"/>
    <cellStyle name="Lien hypertexte" xfId="4594" builtinId="8" hidden="1"/>
    <cellStyle name="Lien hypertexte" xfId="4596" builtinId="8" hidden="1"/>
    <cellStyle name="Lien hypertexte" xfId="4598" builtinId="8" hidden="1"/>
    <cellStyle name="Lien hypertexte" xfId="4600" builtinId="8" hidden="1"/>
    <cellStyle name="Lien hypertexte" xfId="4602" builtinId="8" hidden="1"/>
    <cellStyle name="Lien hypertexte" xfId="4604" builtinId="8" hidden="1"/>
    <cellStyle name="Lien hypertexte" xfId="4606" builtinId="8" hidden="1"/>
    <cellStyle name="Lien hypertexte" xfId="4608" builtinId="8" hidden="1"/>
    <cellStyle name="Lien hypertexte" xfId="4610" builtinId="8" hidden="1"/>
    <cellStyle name="Lien hypertexte" xfId="4612" builtinId="8" hidden="1"/>
    <cellStyle name="Lien hypertexte" xfId="4614" builtinId="8" hidden="1"/>
    <cellStyle name="Lien hypertexte" xfId="4616" builtinId="8" hidden="1"/>
    <cellStyle name="Lien hypertexte" xfId="4618" builtinId="8" hidden="1"/>
    <cellStyle name="Lien hypertexte" xfId="4620" builtinId="8" hidden="1"/>
    <cellStyle name="Lien hypertexte" xfId="4622" builtinId="8" hidden="1"/>
    <cellStyle name="Lien hypertexte" xfId="4624" builtinId="8" hidden="1"/>
    <cellStyle name="Lien hypertexte" xfId="4626" builtinId="8" hidden="1"/>
    <cellStyle name="Lien hypertexte" xfId="4628" builtinId="8" hidden="1"/>
    <cellStyle name="Lien hypertexte" xfId="4630" builtinId="8" hidden="1"/>
    <cellStyle name="Lien hypertexte" xfId="4632" builtinId="8" hidden="1"/>
    <cellStyle name="Lien hypertexte" xfId="4634" builtinId="8" hidden="1"/>
    <cellStyle name="Lien hypertexte" xfId="4636" builtinId="8" hidden="1"/>
    <cellStyle name="Lien hypertexte" xfId="4638" builtinId="8" hidden="1"/>
    <cellStyle name="Lien hypertexte" xfId="4640" builtinId="8" hidden="1"/>
    <cellStyle name="Lien hypertexte" xfId="4642" builtinId="8" hidden="1"/>
    <cellStyle name="Lien hypertexte" xfId="4644" builtinId="8" hidden="1"/>
    <cellStyle name="Lien hypertexte" xfId="4646" builtinId="8" hidden="1"/>
    <cellStyle name="Lien hypertexte" xfId="4648" builtinId="8" hidden="1"/>
    <cellStyle name="Lien hypertexte" xfId="4650" builtinId="8" hidden="1"/>
    <cellStyle name="Lien hypertexte" xfId="4652" builtinId="8" hidden="1"/>
    <cellStyle name="Lien hypertexte" xfId="4654" builtinId="8" hidden="1"/>
    <cellStyle name="Lien hypertexte" xfId="4656" builtinId="8" hidden="1"/>
    <cellStyle name="Lien hypertexte" xfId="4658" builtinId="8" hidden="1"/>
    <cellStyle name="Lien hypertexte" xfId="4660" builtinId="8" hidden="1"/>
    <cellStyle name="Lien hypertexte" xfId="4662" builtinId="8" hidden="1"/>
    <cellStyle name="Lien hypertexte" xfId="4664" builtinId="8" hidden="1"/>
    <cellStyle name="Lien hypertexte" xfId="4666" builtinId="8" hidden="1"/>
    <cellStyle name="Lien hypertexte" xfId="4668" builtinId="8" hidden="1"/>
    <cellStyle name="Lien hypertexte" xfId="4670" builtinId="8" hidden="1"/>
    <cellStyle name="Lien hypertexte" xfId="4672" builtinId="8" hidden="1"/>
    <cellStyle name="Lien hypertexte" xfId="4674" builtinId="8" hidden="1"/>
    <cellStyle name="Lien hypertexte" xfId="4676" builtinId="8" hidden="1"/>
    <cellStyle name="Lien hypertexte" xfId="4678" builtinId="8" hidden="1"/>
    <cellStyle name="Lien hypertexte" xfId="4680" builtinId="8" hidden="1"/>
    <cellStyle name="Lien hypertexte" xfId="4682" builtinId="8" hidden="1"/>
    <cellStyle name="Lien hypertexte" xfId="4684" builtinId="8" hidden="1"/>
    <cellStyle name="Lien hypertexte" xfId="4686" builtinId="8" hidden="1"/>
    <cellStyle name="Lien hypertexte" xfId="4688" builtinId="8" hidden="1"/>
    <cellStyle name="Lien hypertexte" xfId="4690" builtinId="8" hidden="1"/>
    <cellStyle name="Lien hypertexte" xfId="4692" builtinId="8" hidden="1"/>
    <cellStyle name="Lien hypertexte" xfId="4694" builtinId="8" hidden="1"/>
    <cellStyle name="Lien hypertexte" xfId="4696" builtinId="8" hidden="1"/>
    <cellStyle name="Lien hypertexte" xfId="4698" builtinId="8" hidden="1"/>
    <cellStyle name="Lien hypertexte" xfId="4700" builtinId="8" hidden="1"/>
    <cellStyle name="Lien hypertexte" xfId="4702" builtinId="8" hidden="1"/>
    <cellStyle name="Lien hypertexte" xfId="4704" builtinId="8" hidden="1"/>
    <cellStyle name="Lien hypertexte" xfId="4706" builtinId="8" hidden="1"/>
    <cellStyle name="Lien hypertexte" xfId="4708" builtinId="8" hidden="1"/>
    <cellStyle name="Lien hypertexte" xfId="4710" builtinId="8" hidden="1"/>
    <cellStyle name="Lien hypertexte" xfId="4712" builtinId="8" hidden="1"/>
    <cellStyle name="Lien hypertexte" xfId="4714" builtinId="8" hidden="1"/>
    <cellStyle name="Lien hypertexte" xfId="4716" builtinId="8" hidden="1"/>
    <cellStyle name="Lien hypertexte" xfId="4718" builtinId="8" hidden="1"/>
    <cellStyle name="Lien hypertexte" xfId="4720" builtinId="8" hidden="1"/>
    <cellStyle name="Lien hypertexte" xfId="4722" builtinId="8" hidden="1"/>
    <cellStyle name="Lien hypertexte" xfId="4724" builtinId="8" hidden="1"/>
    <cellStyle name="Lien hypertexte" xfId="4726" builtinId="8" hidden="1"/>
    <cellStyle name="Lien hypertexte" xfId="4728" builtinId="8" hidden="1"/>
    <cellStyle name="Lien hypertexte" xfId="4730" builtinId="8" hidden="1"/>
    <cellStyle name="Lien hypertexte" xfId="4732" builtinId="8" hidden="1"/>
    <cellStyle name="Lien hypertexte" xfId="4734" builtinId="8" hidden="1"/>
    <cellStyle name="Lien hypertexte" xfId="4736" builtinId="8" hidden="1"/>
    <cellStyle name="Lien hypertexte" xfId="4738" builtinId="8" hidden="1"/>
    <cellStyle name="Lien hypertexte" xfId="4740" builtinId="8" hidden="1"/>
    <cellStyle name="Lien hypertexte" xfId="4742" builtinId="8" hidden="1"/>
    <cellStyle name="Lien hypertexte" xfId="4744" builtinId="8" hidden="1"/>
    <cellStyle name="Lien hypertexte" xfId="4746" builtinId="8" hidden="1"/>
    <cellStyle name="Lien hypertexte" xfId="4748" builtinId="8" hidden="1"/>
    <cellStyle name="Lien hypertexte" xfId="4750" builtinId="8" hidden="1"/>
    <cellStyle name="Lien hypertexte" xfId="4752" builtinId="8" hidden="1"/>
    <cellStyle name="Lien hypertexte" xfId="4754" builtinId="8" hidden="1"/>
    <cellStyle name="Lien hypertexte" xfId="4756" builtinId="8" hidden="1"/>
    <cellStyle name="Lien hypertexte" xfId="4758" builtinId="8" hidden="1"/>
    <cellStyle name="Lien hypertexte" xfId="4760" builtinId="8" hidden="1"/>
    <cellStyle name="Lien hypertexte" xfId="4762" builtinId="8" hidden="1"/>
    <cellStyle name="Lien hypertexte" xfId="4764" builtinId="8" hidden="1"/>
    <cellStyle name="Lien hypertexte" xfId="4766" builtinId="8" hidden="1"/>
    <cellStyle name="Lien hypertexte" xfId="4768" builtinId="8" hidden="1"/>
    <cellStyle name="Lien hypertexte" xfId="4770" builtinId="8" hidden="1"/>
    <cellStyle name="Lien hypertexte" xfId="4772" builtinId="8" hidden="1"/>
    <cellStyle name="Lien hypertexte" xfId="4774" builtinId="8" hidden="1"/>
    <cellStyle name="Lien hypertexte" xfId="4776" builtinId="8" hidden="1"/>
    <cellStyle name="Lien hypertexte" xfId="4778" builtinId="8" hidden="1"/>
    <cellStyle name="Lien hypertexte" xfId="4780" builtinId="8" hidden="1"/>
    <cellStyle name="Lien hypertexte" xfId="4782" builtinId="8" hidden="1"/>
    <cellStyle name="Lien hypertexte" xfId="4784" builtinId="8" hidden="1"/>
    <cellStyle name="Lien hypertexte" xfId="4786" builtinId="8" hidden="1"/>
    <cellStyle name="Lien hypertexte" xfId="4788" builtinId="8" hidden="1"/>
    <cellStyle name="Lien hypertexte" xfId="4790" builtinId="8" hidden="1"/>
    <cellStyle name="Lien hypertexte" xfId="4792" builtinId="8" hidden="1"/>
    <cellStyle name="Lien hypertexte" xfId="4794" builtinId="8" hidden="1"/>
    <cellStyle name="Lien hypertexte" xfId="4796" builtinId="8" hidden="1"/>
    <cellStyle name="Lien hypertexte" xfId="4798" builtinId="8" hidden="1"/>
    <cellStyle name="Lien hypertexte" xfId="4800" builtinId="8" hidden="1"/>
    <cellStyle name="Lien hypertexte" xfId="4802" builtinId="8" hidden="1"/>
    <cellStyle name="Lien hypertexte" xfId="4804" builtinId="8" hidden="1"/>
    <cellStyle name="Lien hypertexte" xfId="4806" builtinId="8" hidden="1"/>
    <cellStyle name="Lien hypertexte" xfId="4808" builtinId="8" hidden="1"/>
    <cellStyle name="Lien hypertexte" xfId="4810" builtinId="8" hidden="1"/>
    <cellStyle name="Lien hypertexte" xfId="4812" builtinId="8" hidden="1"/>
    <cellStyle name="Lien hypertexte" xfId="4814" builtinId="8" hidden="1"/>
    <cellStyle name="Lien hypertexte" xfId="4816" builtinId="8" hidden="1"/>
    <cellStyle name="Lien hypertexte" xfId="4818" builtinId="8" hidden="1"/>
    <cellStyle name="Lien hypertexte" xfId="4820" builtinId="8" hidden="1"/>
    <cellStyle name="Lien hypertexte" xfId="4822" builtinId="8" hidden="1"/>
    <cellStyle name="Lien hypertexte" xfId="4824" builtinId="8" hidden="1"/>
    <cellStyle name="Lien hypertexte" xfId="4826" builtinId="8" hidden="1"/>
    <cellStyle name="Lien hypertexte" xfId="4828" builtinId="8" hidden="1"/>
    <cellStyle name="Lien hypertexte" xfId="4830" builtinId="8" hidden="1"/>
    <cellStyle name="Lien hypertexte" xfId="4832" builtinId="8" hidden="1"/>
    <cellStyle name="Lien hypertexte" xfId="4834" builtinId="8" hidden="1"/>
    <cellStyle name="Lien hypertexte" xfId="4836" builtinId="8" hidden="1"/>
    <cellStyle name="Lien hypertexte" xfId="4838" builtinId="8" hidden="1"/>
    <cellStyle name="Lien hypertexte" xfId="4840" builtinId="8" hidden="1"/>
    <cellStyle name="Lien hypertexte" xfId="4842" builtinId="8" hidden="1"/>
    <cellStyle name="Lien hypertexte" xfId="4844" builtinId="8" hidden="1"/>
    <cellStyle name="Lien hypertexte" xfId="4846" builtinId="8" hidden="1"/>
    <cellStyle name="Lien hypertexte" xfId="4848" builtinId="8" hidden="1"/>
    <cellStyle name="Lien hypertexte" xfId="4850" builtinId="8" hidden="1"/>
    <cellStyle name="Lien hypertexte" xfId="4852" builtinId="8" hidden="1"/>
    <cellStyle name="Lien hypertexte" xfId="4854" builtinId="8" hidden="1"/>
    <cellStyle name="Lien hypertexte" xfId="4856" builtinId="8" hidden="1"/>
    <cellStyle name="Lien hypertexte" xfId="4858" builtinId="8" hidden="1"/>
    <cellStyle name="Lien hypertexte" xfId="4860" builtinId="8" hidden="1"/>
    <cellStyle name="Lien hypertexte" xfId="4862" builtinId="8" hidden="1"/>
    <cellStyle name="Lien hypertexte" xfId="4864" builtinId="8" hidden="1"/>
    <cellStyle name="Lien hypertexte" xfId="4866" builtinId="8" hidden="1"/>
    <cellStyle name="Lien hypertexte" xfId="4868" builtinId="8" hidden="1"/>
    <cellStyle name="Lien hypertexte" xfId="4870" builtinId="8" hidden="1"/>
    <cellStyle name="Lien hypertexte" xfId="4872" builtinId="8" hidden="1"/>
    <cellStyle name="Lien hypertexte" xfId="4874" builtinId="8" hidden="1"/>
    <cellStyle name="Lien hypertexte" xfId="4876" builtinId="8" hidden="1"/>
    <cellStyle name="Lien hypertexte" xfId="4878" builtinId="8" hidden="1"/>
    <cellStyle name="Lien hypertexte" xfId="4880" builtinId="8" hidden="1"/>
    <cellStyle name="Lien hypertexte" xfId="4882" builtinId="8" hidden="1"/>
    <cellStyle name="Lien hypertexte" xfId="4884" builtinId="8" hidden="1"/>
    <cellStyle name="Lien hypertexte" xfId="4886" builtinId="8" hidden="1"/>
    <cellStyle name="Lien hypertexte" xfId="4888" builtinId="8" hidden="1"/>
    <cellStyle name="Lien hypertexte" xfId="4890" builtinId="8" hidden="1"/>
    <cellStyle name="Lien hypertexte" xfId="4892" builtinId="8" hidden="1"/>
    <cellStyle name="Lien hypertexte" xfId="4894" builtinId="8" hidden="1"/>
    <cellStyle name="Lien hypertexte" xfId="4896" builtinId="8" hidden="1"/>
    <cellStyle name="Lien hypertexte" xfId="4898" builtinId="8" hidden="1"/>
    <cellStyle name="Lien hypertexte" xfId="4900" builtinId="8" hidden="1"/>
    <cellStyle name="Lien hypertexte" xfId="4902" builtinId="8" hidden="1"/>
    <cellStyle name="Lien hypertexte" xfId="4904" builtinId="8" hidden="1"/>
    <cellStyle name="Lien hypertexte" xfId="4906" builtinId="8" hidden="1"/>
    <cellStyle name="Lien hypertexte" xfId="4908" builtinId="8" hidden="1"/>
    <cellStyle name="Lien hypertexte" xfId="4910" builtinId="8" hidden="1"/>
    <cellStyle name="Lien hypertexte" xfId="4912" builtinId="8" hidden="1"/>
    <cellStyle name="Lien hypertexte" xfId="4914" builtinId="8" hidden="1"/>
    <cellStyle name="Lien hypertexte" xfId="4916" builtinId="8" hidden="1"/>
    <cellStyle name="Lien hypertexte" xfId="4918" builtinId="8" hidden="1"/>
    <cellStyle name="Lien hypertexte" xfId="4920" builtinId="8" hidden="1"/>
    <cellStyle name="Lien hypertexte" xfId="4922" builtinId="8" hidden="1"/>
    <cellStyle name="Lien hypertexte" xfId="4924" builtinId="8" hidden="1"/>
    <cellStyle name="Lien hypertexte" xfId="4926" builtinId="8" hidden="1"/>
    <cellStyle name="Lien hypertexte" xfId="4928" builtinId="8" hidden="1"/>
    <cellStyle name="Lien hypertexte" xfId="4930" builtinId="8" hidden="1"/>
    <cellStyle name="Lien hypertexte" xfId="4932" builtinId="8" hidden="1"/>
    <cellStyle name="Lien hypertexte" xfId="4934" builtinId="8" hidden="1"/>
    <cellStyle name="Lien hypertexte" xfId="4936" builtinId="8" hidden="1"/>
    <cellStyle name="Lien hypertexte" xfId="4938" builtinId="8" hidden="1"/>
    <cellStyle name="Lien hypertexte" xfId="4940" builtinId="8" hidden="1"/>
    <cellStyle name="Lien hypertexte" xfId="4942" builtinId="8" hidden="1"/>
    <cellStyle name="Lien hypertexte" xfId="4944" builtinId="8" hidden="1"/>
    <cellStyle name="Lien hypertexte" xfId="4946" builtinId="8" hidden="1"/>
    <cellStyle name="Lien hypertexte" xfId="4948" builtinId="8" hidden="1"/>
    <cellStyle name="Lien hypertexte" xfId="4950" builtinId="8" hidden="1"/>
    <cellStyle name="Lien hypertexte" xfId="4952" builtinId="8" hidden="1"/>
    <cellStyle name="Lien hypertexte" xfId="4954" builtinId="8" hidden="1"/>
    <cellStyle name="Lien hypertexte" xfId="4956" builtinId="8" hidden="1"/>
    <cellStyle name="Lien hypertexte" xfId="4958" builtinId="8" hidden="1"/>
    <cellStyle name="Lien hypertexte" xfId="4960" builtinId="8" hidden="1"/>
    <cellStyle name="Lien hypertexte" xfId="4962" builtinId="8" hidden="1"/>
    <cellStyle name="Lien hypertexte" xfId="4964" builtinId="8" hidden="1"/>
    <cellStyle name="Lien hypertexte" xfId="4966" builtinId="8" hidden="1"/>
    <cellStyle name="Lien hypertexte" xfId="4968" builtinId="8" hidden="1"/>
    <cellStyle name="Lien hypertexte" xfId="4970" builtinId="8" hidden="1"/>
    <cellStyle name="Lien hypertexte" xfId="4972" builtinId="8" hidden="1"/>
    <cellStyle name="Lien hypertexte" xfId="4974" builtinId="8" hidden="1"/>
    <cellStyle name="Lien hypertexte" xfId="4976" builtinId="8" hidden="1"/>
    <cellStyle name="Lien hypertexte" xfId="4978" builtinId="8" hidden="1"/>
    <cellStyle name="Lien hypertexte" xfId="4980" builtinId="8" hidden="1"/>
    <cellStyle name="Lien hypertexte" xfId="4982" builtinId="8" hidden="1"/>
    <cellStyle name="Lien hypertexte" xfId="4984" builtinId="8" hidden="1"/>
    <cellStyle name="Lien hypertexte" xfId="4986" builtinId="8" hidden="1"/>
    <cellStyle name="Lien hypertexte" xfId="4988" builtinId="8" hidden="1"/>
    <cellStyle name="Lien hypertexte" xfId="4990" builtinId="8" hidden="1"/>
    <cellStyle name="Lien hypertexte" xfId="4992" builtinId="8" hidden="1"/>
    <cellStyle name="Lien hypertexte" xfId="4994" builtinId="8" hidden="1"/>
    <cellStyle name="Lien hypertexte" xfId="4996" builtinId="8" hidden="1"/>
    <cellStyle name="Lien hypertexte" xfId="4998" builtinId="8" hidden="1"/>
    <cellStyle name="Lien hypertexte" xfId="5000" builtinId="8" hidden="1"/>
    <cellStyle name="Lien hypertexte" xfId="5002" builtinId="8" hidden="1"/>
    <cellStyle name="Lien hypertexte" xfId="5004" builtinId="8" hidden="1"/>
    <cellStyle name="Lien hypertexte" xfId="5006" builtinId="8" hidden="1"/>
    <cellStyle name="Lien hypertexte" xfId="5008" builtinId="8" hidden="1"/>
    <cellStyle name="Lien hypertexte" xfId="5010" builtinId="8" hidden="1"/>
    <cellStyle name="Lien hypertexte" xfId="5012" builtinId="8" hidden="1"/>
    <cellStyle name="Lien hypertexte" xfId="5014" builtinId="8" hidden="1"/>
    <cellStyle name="Lien hypertexte" xfId="5016" builtinId="8" hidden="1"/>
    <cellStyle name="Lien hypertexte" xfId="5018" builtinId="8" hidden="1"/>
    <cellStyle name="Lien hypertexte" xfId="5020" builtinId="8" hidden="1"/>
    <cellStyle name="Lien hypertexte" xfId="5022" builtinId="8" hidden="1"/>
    <cellStyle name="Lien hypertexte" xfId="5024" builtinId="8" hidden="1"/>
    <cellStyle name="Lien hypertexte" xfId="5026" builtinId="8" hidden="1"/>
    <cellStyle name="Lien hypertexte" xfId="5028" builtinId="8" hidden="1"/>
    <cellStyle name="Lien hypertexte" xfId="5030" builtinId="8" hidden="1"/>
    <cellStyle name="Lien hypertexte" xfId="5032" builtinId="8" hidden="1"/>
    <cellStyle name="Lien hypertexte" xfId="5034" builtinId="8" hidden="1"/>
    <cellStyle name="Lien hypertexte" xfId="5036" builtinId="8" hidden="1"/>
    <cellStyle name="Lien hypertexte" xfId="5038" builtinId="8" hidden="1"/>
    <cellStyle name="Lien hypertexte" xfId="5040" builtinId="8" hidden="1"/>
    <cellStyle name="Lien hypertexte" xfId="5042" builtinId="8" hidden="1"/>
    <cellStyle name="Lien hypertexte" xfId="5044" builtinId="8" hidden="1"/>
    <cellStyle name="Lien hypertexte" xfId="5046" builtinId="8" hidden="1"/>
    <cellStyle name="Lien hypertexte" xfId="5048" builtinId="8" hidden="1"/>
    <cellStyle name="Lien hypertexte" xfId="5050" builtinId="8" hidden="1"/>
    <cellStyle name="Lien hypertexte" xfId="5052" builtinId="8" hidden="1"/>
    <cellStyle name="Lien hypertexte" xfId="5054" builtinId="8" hidden="1"/>
    <cellStyle name="Lien hypertexte" xfId="5056" builtinId="8" hidden="1"/>
    <cellStyle name="Lien hypertexte" xfId="5058" builtinId="8" hidden="1"/>
    <cellStyle name="Lien hypertexte" xfId="5060" builtinId="8" hidden="1"/>
    <cellStyle name="Lien hypertexte" xfId="5062" builtinId="8" hidden="1"/>
    <cellStyle name="Lien hypertexte" xfId="5064" builtinId="8" hidden="1"/>
    <cellStyle name="Lien hypertexte" xfId="5066" builtinId="8" hidden="1"/>
    <cellStyle name="Lien hypertexte" xfId="5068" builtinId="8" hidden="1"/>
    <cellStyle name="Lien hypertexte" xfId="5070" builtinId="8" hidden="1"/>
    <cellStyle name="Lien hypertexte" xfId="5072" builtinId="8" hidden="1"/>
    <cellStyle name="Lien hypertexte" xfId="5074" builtinId="8" hidden="1"/>
    <cellStyle name="Lien hypertexte" xfId="5076" builtinId="8" hidden="1"/>
    <cellStyle name="Lien hypertexte" xfId="5078" builtinId="8" hidden="1"/>
    <cellStyle name="Lien hypertexte" xfId="5080" builtinId="8" hidden="1"/>
    <cellStyle name="Lien hypertexte" xfId="5082" builtinId="8" hidden="1"/>
    <cellStyle name="Lien hypertexte" xfId="5084" builtinId="8" hidden="1"/>
    <cellStyle name="Lien hypertexte" xfId="5086" builtinId="8" hidden="1"/>
    <cellStyle name="Lien hypertexte" xfId="5088" builtinId="8" hidden="1"/>
    <cellStyle name="Lien hypertexte" xfId="5090" builtinId="8" hidden="1"/>
    <cellStyle name="Lien hypertexte" xfId="5092" builtinId="8" hidden="1"/>
    <cellStyle name="Lien hypertexte" xfId="5094" builtinId="8" hidden="1"/>
    <cellStyle name="Lien hypertexte" xfId="5096" builtinId="8" hidden="1"/>
    <cellStyle name="Lien hypertexte" xfId="5098" builtinId="8" hidden="1"/>
    <cellStyle name="Lien hypertexte" xfId="5100" builtinId="8" hidden="1"/>
    <cellStyle name="Lien hypertexte" xfId="5102" builtinId="8" hidden="1"/>
    <cellStyle name="Lien hypertexte" xfId="5104" builtinId="8" hidden="1"/>
    <cellStyle name="Lien hypertexte" xfId="5106" builtinId="8" hidden="1"/>
    <cellStyle name="Lien hypertexte" xfId="5108" builtinId="8" hidden="1"/>
    <cellStyle name="Lien hypertexte" xfId="5110" builtinId="8" hidden="1"/>
    <cellStyle name="Lien hypertexte" xfId="5112" builtinId="8" hidden="1"/>
    <cellStyle name="Lien hypertexte" xfId="5114" builtinId="8" hidden="1"/>
    <cellStyle name="Lien hypertexte" xfId="5116" builtinId="8" hidden="1"/>
    <cellStyle name="Lien hypertexte" xfId="5118" builtinId="8" hidden="1"/>
    <cellStyle name="Lien hypertexte" xfId="5120" builtinId="8" hidden="1"/>
    <cellStyle name="Lien hypertexte" xfId="5122" builtinId="8" hidden="1"/>
    <cellStyle name="Lien hypertexte" xfId="5124" builtinId="8" hidden="1"/>
    <cellStyle name="Lien hypertexte" xfId="5126" builtinId="8" hidden="1"/>
    <cellStyle name="Lien hypertexte" xfId="5128" builtinId="8" hidden="1"/>
    <cellStyle name="Lien hypertexte" xfId="5130" builtinId="8" hidden="1"/>
    <cellStyle name="Lien hypertexte" xfId="5132" builtinId="8" hidden="1"/>
    <cellStyle name="Lien hypertexte" xfId="5134" builtinId="8" hidden="1"/>
    <cellStyle name="Lien hypertexte" xfId="5136" builtinId="8" hidden="1"/>
    <cellStyle name="Lien hypertexte" xfId="5138" builtinId="8" hidden="1"/>
    <cellStyle name="Lien hypertexte" xfId="5140" builtinId="8" hidden="1"/>
    <cellStyle name="Lien hypertexte" xfId="5142" builtinId="8" hidden="1"/>
    <cellStyle name="Lien hypertexte" xfId="5144" builtinId="8" hidden="1"/>
    <cellStyle name="Lien hypertexte" xfId="5146" builtinId="8" hidden="1"/>
    <cellStyle name="Lien hypertexte" xfId="5148" builtinId="8" hidden="1"/>
    <cellStyle name="Lien hypertexte" xfId="5150" builtinId="8" hidden="1"/>
    <cellStyle name="Lien hypertexte" xfId="5152" builtinId="8" hidden="1"/>
    <cellStyle name="Lien hypertexte" xfId="5154" builtinId="8" hidden="1"/>
    <cellStyle name="Lien hypertexte" xfId="5156" builtinId="8" hidden="1"/>
    <cellStyle name="Lien hypertexte" xfId="5158" builtinId="8" hidden="1"/>
    <cellStyle name="Lien hypertexte" xfId="5160" builtinId="8" hidden="1"/>
    <cellStyle name="Lien hypertexte" xfId="5162" builtinId="8" hidden="1"/>
    <cellStyle name="Lien hypertexte" xfId="5164" builtinId="8" hidden="1"/>
    <cellStyle name="Lien hypertexte" xfId="5166" builtinId="8" hidden="1"/>
    <cellStyle name="Lien hypertexte" xfId="5168" builtinId="8" hidden="1"/>
    <cellStyle name="Lien hypertexte" xfId="5170" builtinId="8" hidden="1"/>
    <cellStyle name="Lien hypertexte" xfId="5172" builtinId="8" hidden="1"/>
    <cellStyle name="Lien hypertexte" xfId="5174" builtinId="8" hidden="1"/>
    <cellStyle name="Lien hypertexte" xfId="5176" builtinId="8" hidden="1"/>
    <cellStyle name="Lien hypertexte" xfId="5178" builtinId="8" hidden="1"/>
    <cellStyle name="Lien hypertexte" xfId="5180" builtinId="8" hidden="1"/>
    <cellStyle name="Lien hypertexte" xfId="5182" builtinId="8" hidden="1"/>
    <cellStyle name="Lien hypertexte" xfId="5184" builtinId="8" hidden="1"/>
    <cellStyle name="Lien hypertexte" xfId="5186" builtinId="8" hidden="1"/>
    <cellStyle name="Lien hypertexte" xfId="5188" builtinId="8" hidden="1"/>
    <cellStyle name="Lien hypertexte" xfId="5190" builtinId="8" hidden="1"/>
    <cellStyle name="Lien hypertexte" xfId="5192" builtinId="8" hidden="1"/>
    <cellStyle name="Lien hypertexte" xfId="5194" builtinId="8" hidden="1"/>
    <cellStyle name="Lien hypertexte" xfId="5196" builtinId="8" hidden="1"/>
    <cellStyle name="Lien hypertexte" xfId="5198" builtinId="8" hidden="1"/>
    <cellStyle name="Lien hypertexte" xfId="5200" builtinId="8" hidden="1"/>
    <cellStyle name="Lien hypertexte" xfId="5202" builtinId="8" hidden="1"/>
    <cellStyle name="Lien hypertexte" xfId="5204" builtinId="8" hidden="1"/>
    <cellStyle name="Lien hypertexte" xfId="5206" builtinId="8" hidden="1"/>
    <cellStyle name="Lien hypertexte" xfId="5208" builtinId="8" hidden="1"/>
    <cellStyle name="Lien hypertexte" xfId="5210" builtinId="8" hidden="1"/>
    <cellStyle name="Lien hypertexte" xfId="5212" builtinId="8" hidden="1"/>
    <cellStyle name="Lien hypertexte" xfId="5214" builtinId="8" hidden="1"/>
    <cellStyle name="Lien hypertexte" xfId="5216" builtinId="8" hidden="1"/>
    <cellStyle name="Lien hypertexte" xfId="5218" builtinId="8" hidden="1"/>
    <cellStyle name="Lien hypertexte" xfId="5220" builtinId="8" hidden="1"/>
    <cellStyle name="Lien hypertexte" xfId="5222" builtinId="8" hidden="1"/>
    <cellStyle name="Lien hypertexte" xfId="5224" builtinId="8" hidden="1"/>
    <cellStyle name="Lien hypertexte" xfId="5226" builtinId="8" hidden="1"/>
    <cellStyle name="Lien hypertexte" xfId="5228" builtinId="8" hidden="1"/>
    <cellStyle name="Lien hypertexte" xfId="5230" builtinId="8" hidden="1"/>
    <cellStyle name="Lien hypertexte" xfId="5232" builtinId="8" hidden="1"/>
    <cellStyle name="Lien hypertexte" xfId="5234" builtinId="8" hidden="1"/>
    <cellStyle name="Lien hypertexte" xfId="5236" builtinId="8" hidden="1"/>
    <cellStyle name="Lien hypertexte" xfId="5238" builtinId="8" hidden="1"/>
    <cellStyle name="Lien hypertexte" xfId="5240" builtinId="8" hidden="1"/>
    <cellStyle name="Lien hypertexte" xfId="5242" builtinId="8" hidden="1"/>
    <cellStyle name="Lien hypertexte" xfId="5244" builtinId="8" hidden="1"/>
    <cellStyle name="Lien hypertexte" xfId="5246" builtinId="8" hidden="1"/>
    <cellStyle name="Lien hypertexte" xfId="5248" builtinId="8" hidden="1"/>
    <cellStyle name="Lien hypertexte" xfId="5250" builtinId="8" hidden="1"/>
    <cellStyle name="Lien hypertexte" xfId="5252" builtinId="8" hidden="1"/>
    <cellStyle name="Lien hypertexte" xfId="5254" builtinId="8" hidden="1"/>
    <cellStyle name="Lien hypertexte" xfId="5256" builtinId="8" hidden="1"/>
    <cellStyle name="Lien hypertexte" xfId="5258" builtinId="8" hidden="1"/>
    <cellStyle name="Lien hypertexte" xfId="5260" builtinId="8" hidden="1"/>
    <cellStyle name="Lien hypertexte" xfId="5262" builtinId="8" hidden="1"/>
    <cellStyle name="Lien hypertexte" xfId="5264" builtinId="8" hidden="1"/>
    <cellStyle name="Lien hypertexte" xfId="5266" builtinId="8" hidden="1"/>
    <cellStyle name="Lien hypertexte" xfId="5268" builtinId="8" hidden="1"/>
    <cellStyle name="Lien hypertexte" xfId="5270" builtinId="8" hidden="1"/>
    <cellStyle name="Lien hypertexte" xfId="5272" builtinId="8" hidden="1"/>
    <cellStyle name="Lien hypertexte" xfId="5274" builtinId="8" hidden="1"/>
    <cellStyle name="Lien hypertexte" xfId="5276" builtinId="8" hidden="1"/>
    <cellStyle name="Lien hypertexte" xfId="5278" builtinId="8" hidden="1"/>
    <cellStyle name="Lien hypertexte" xfId="5280" builtinId="8" hidden="1"/>
    <cellStyle name="Lien hypertexte" xfId="5282" builtinId="8" hidden="1"/>
    <cellStyle name="Lien hypertexte" xfId="5284" builtinId="8" hidden="1"/>
    <cellStyle name="Lien hypertexte" xfId="5286" builtinId="8" hidden="1"/>
    <cellStyle name="Lien hypertexte" xfId="5288" builtinId="8" hidden="1"/>
    <cellStyle name="Lien hypertexte" xfId="5290" builtinId="8" hidden="1"/>
    <cellStyle name="Lien hypertexte" xfId="5292" builtinId="8" hidden="1"/>
    <cellStyle name="Lien hypertexte" xfId="5294" builtinId="8" hidden="1"/>
    <cellStyle name="Lien hypertexte" xfId="5296" builtinId="8" hidden="1"/>
    <cellStyle name="Lien hypertexte" xfId="5298" builtinId="8" hidden="1"/>
    <cellStyle name="Lien hypertexte" xfId="5300" builtinId="8" hidden="1"/>
    <cellStyle name="Lien hypertexte" xfId="5302" builtinId="8" hidden="1"/>
    <cellStyle name="Lien hypertexte" xfId="5304" builtinId="8" hidden="1"/>
    <cellStyle name="Lien hypertexte" xfId="5306" builtinId="8" hidden="1"/>
    <cellStyle name="Lien hypertexte" xfId="5308" builtinId="8" hidden="1"/>
    <cellStyle name="Lien hypertexte" xfId="5310" builtinId="8" hidden="1"/>
    <cellStyle name="Lien hypertexte" xfId="5312" builtinId="8" hidden="1"/>
    <cellStyle name="Lien hypertexte" xfId="5314" builtinId="8" hidden="1"/>
    <cellStyle name="Lien hypertexte" xfId="5316" builtinId="8" hidden="1"/>
    <cellStyle name="Lien hypertexte" xfId="5318" builtinId="8" hidden="1"/>
    <cellStyle name="Lien hypertexte" xfId="5320" builtinId="8" hidden="1"/>
    <cellStyle name="Lien hypertexte" xfId="5322" builtinId="8" hidden="1"/>
    <cellStyle name="Lien hypertexte" xfId="5324" builtinId="8" hidden="1"/>
    <cellStyle name="Lien hypertexte" xfId="5326" builtinId="8" hidden="1"/>
    <cellStyle name="Lien hypertexte" xfId="5328" builtinId="8" hidden="1"/>
    <cellStyle name="Lien hypertexte" xfId="5330" builtinId="8" hidden="1"/>
    <cellStyle name="Lien hypertexte" xfId="5332" builtinId="8" hidden="1"/>
    <cellStyle name="Lien hypertexte" xfId="5334" builtinId="8" hidden="1"/>
    <cellStyle name="Lien hypertexte" xfId="5336" builtinId="8" hidden="1"/>
    <cellStyle name="Lien hypertexte" xfId="5338" builtinId="8" hidden="1"/>
    <cellStyle name="Lien hypertexte" xfId="5340" builtinId="8" hidden="1"/>
    <cellStyle name="Lien hypertexte" xfId="5342" builtinId="8" hidden="1"/>
    <cellStyle name="Lien hypertexte" xfId="5344" builtinId="8" hidden="1"/>
    <cellStyle name="Lien hypertexte" xfId="5346" builtinId="8" hidden="1"/>
    <cellStyle name="Lien hypertexte" xfId="5348" builtinId="8" hidden="1"/>
    <cellStyle name="Lien hypertexte" xfId="5350" builtinId="8" hidden="1"/>
    <cellStyle name="Lien hypertexte" xfId="5352" builtinId="8" hidden="1"/>
    <cellStyle name="Lien hypertexte" xfId="5354" builtinId="8" hidden="1"/>
    <cellStyle name="Lien hypertexte" xfId="5356" builtinId="8" hidden="1"/>
    <cellStyle name="Lien hypertexte" xfId="5358" builtinId="8" hidden="1"/>
    <cellStyle name="Lien hypertexte" xfId="5360" builtinId="8" hidden="1"/>
    <cellStyle name="Lien hypertexte" xfId="5362" builtinId="8" hidden="1"/>
    <cellStyle name="Lien hypertexte" xfId="5364" builtinId="8" hidden="1"/>
    <cellStyle name="Lien hypertexte" xfId="5366" builtinId="8" hidden="1"/>
    <cellStyle name="Lien hypertexte" xfId="5368" builtinId="8" hidden="1"/>
    <cellStyle name="Lien hypertexte" xfId="5370" builtinId="8" hidden="1"/>
    <cellStyle name="Lien hypertexte" xfId="5372" builtinId="8" hidden="1"/>
    <cellStyle name="Lien hypertexte" xfId="5374" builtinId="8" hidden="1"/>
    <cellStyle name="Lien hypertexte" xfId="5376" builtinId="8" hidden="1"/>
    <cellStyle name="Lien hypertexte" xfId="5378" builtinId="8" hidden="1"/>
    <cellStyle name="Lien hypertexte" xfId="5380" builtinId="8" hidden="1"/>
    <cellStyle name="Lien hypertexte" xfId="5382" builtinId="8" hidden="1"/>
    <cellStyle name="Lien hypertexte" xfId="5384" builtinId="8" hidden="1"/>
    <cellStyle name="Lien hypertexte" xfId="5386" builtinId="8" hidden="1"/>
    <cellStyle name="Lien hypertexte" xfId="5388" builtinId="8" hidden="1"/>
    <cellStyle name="Lien hypertexte" xfId="5390" builtinId="8" hidden="1"/>
    <cellStyle name="Lien hypertexte" xfId="5392" builtinId="8" hidden="1"/>
    <cellStyle name="Lien hypertexte" xfId="5394" builtinId="8" hidden="1"/>
    <cellStyle name="Lien hypertexte" xfId="5396" builtinId="8" hidden="1"/>
    <cellStyle name="Lien hypertexte" xfId="5398" builtinId="8" hidden="1"/>
    <cellStyle name="Lien hypertexte" xfId="5400" builtinId="8" hidden="1"/>
    <cellStyle name="Lien hypertexte" xfId="5402" builtinId="8" hidden="1"/>
    <cellStyle name="Lien hypertexte" xfId="5404" builtinId="8" hidden="1"/>
    <cellStyle name="Lien hypertexte" xfId="5406" builtinId="8" hidden="1"/>
    <cellStyle name="Lien hypertexte" xfId="5408" builtinId="8" hidden="1"/>
    <cellStyle name="Lien hypertexte" xfId="5410" builtinId="8" hidden="1"/>
    <cellStyle name="Lien hypertexte" xfId="5412" builtinId="8" hidden="1"/>
    <cellStyle name="Lien hypertexte" xfId="5414" builtinId="8" hidden="1"/>
    <cellStyle name="Lien hypertexte" xfId="5416" builtinId="8" hidden="1"/>
    <cellStyle name="Lien hypertexte" xfId="5418" builtinId="8" hidden="1"/>
    <cellStyle name="Lien hypertexte" xfId="5420" builtinId="8" hidden="1"/>
    <cellStyle name="Lien hypertexte" xfId="5422" builtinId="8" hidden="1"/>
    <cellStyle name="Lien hypertexte" xfId="5424" builtinId="8" hidden="1"/>
    <cellStyle name="Lien hypertexte" xfId="5426" builtinId="8" hidden="1"/>
    <cellStyle name="Lien hypertexte" xfId="5428" builtinId="8" hidden="1"/>
    <cellStyle name="Lien hypertexte" xfId="5430" builtinId="8" hidden="1"/>
    <cellStyle name="Lien hypertexte" xfId="5432" builtinId="8" hidden="1"/>
    <cellStyle name="Lien hypertexte" xfId="5434" builtinId="8" hidden="1"/>
    <cellStyle name="Lien hypertexte" xfId="5436" builtinId="8" hidden="1"/>
    <cellStyle name="Lien hypertexte" xfId="5438" builtinId="8" hidden="1"/>
    <cellStyle name="Lien hypertexte" xfId="5440" builtinId="8" hidden="1"/>
    <cellStyle name="Lien hypertexte" xfId="5442" builtinId="8" hidden="1"/>
    <cellStyle name="Lien hypertexte" xfId="5444" builtinId="8" hidden="1"/>
    <cellStyle name="Lien hypertexte" xfId="5446" builtinId="8" hidden="1"/>
    <cellStyle name="Lien hypertexte" xfId="5448" builtinId="8" hidden="1"/>
    <cellStyle name="Lien hypertexte" xfId="5450" builtinId="8" hidden="1"/>
    <cellStyle name="Lien hypertexte" xfId="5452" builtinId="8" hidden="1"/>
    <cellStyle name="Lien hypertexte" xfId="5454" builtinId="8" hidden="1"/>
    <cellStyle name="Lien hypertexte" xfId="5456" builtinId="8" hidden="1"/>
    <cellStyle name="Lien hypertexte" xfId="5458" builtinId="8" hidden="1"/>
    <cellStyle name="Lien hypertexte" xfId="5460" builtinId="8" hidden="1"/>
    <cellStyle name="Lien hypertexte" xfId="5462" builtinId="8" hidden="1"/>
    <cellStyle name="Lien hypertexte" xfId="5464" builtinId="8" hidden="1"/>
    <cellStyle name="Lien hypertexte" xfId="5466" builtinId="8" hidden="1"/>
    <cellStyle name="Lien hypertexte" xfId="5468" builtinId="8" hidden="1"/>
    <cellStyle name="Lien hypertexte" xfId="5470" builtinId="8" hidden="1"/>
    <cellStyle name="Lien hypertexte" xfId="5472" builtinId="8" hidden="1"/>
    <cellStyle name="Lien hypertexte" xfId="5474" builtinId="8" hidden="1"/>
    <cellStyle name="Lien hypertexte" xfId="5476" builtinId="8" hidden="1"/>
    <cellStyle name="Lien hypertexte" xfId="5478" builtinId="8" hidden="1"/>
    <cellStyle name="Lien hypertexte" xfId="5480" builtinId="8" hidden="1"/>
    <cellStyle name="Lien hypertexte" xfId="5482" builtinId="8" hidden="1"/>
    <cellStyle name="Lien hypertexte" xfId="5484" builtinId="8" hidden="1"/>
    <cellStyle name="Lien hypertexte" xfId="5486" builtinId="8" hidden="1"/>
    <cellStyle name="Lien hypertexte" xfId="5488" builtinId="8" hidden="1"/>
    <cellStyle name="Lien hypertexte" xfId="5490" builtinId="8" hidden="1"/>
    <cellStyle name="Lien hypertexte" xfId="5492" builtinId="8" hidden="1"/>
    <cellStyle name="Lien hypertexte" xfId="5494" builtinId="8" hidden="1"/>
    <cellStyle name="Lien hypertexte" xfId="5496" builtinId="8" hidden="1"/>
    <cellStyle name="Lien hypertexte" xfId="5498" builtinId="8" hidden="1"/>
    <cellStyle name="Lien hypertexte" xfId="5500" builtinId="8" hidden="1"/>
    <cellStyle name="Lien hypertexte" xfId="5502" builtinId="8" hidden="1"/>
    <cellStyle name="Lien hypertexte" xfId="5504" builtinId="8" hidden="1"/>
    <cellStyle name="Lien hypertexte" xfId="5506" builtinId="8" hidden="1"/>
    <cellStyle name="Lien hypertexte" xfId="5508" builtinId="8" hidden="1"/>
    <cellStyle name="Lien hypertexte" xfId="5510" builtinId="8" hidden="1"/>
    <cellStyle name="Lien hypertexte" xfId="5512" builtinId="8" hidden="1"/>
    <cellStyle name="Lien hypertexte" xfId="5514" builtinId="8" hidden="1"/>
    <cellStyle name="Lien hypertexte" xfId="5516" builtinId="8" hidden="1"/>
    <cellStyle name="Lien hypertexte" xfId="5518" builtinId="8" hidden="1"/>
    <cellStyle name="Lien hypertexte" xfId="5520" builtinId="8" hidden="1"/>
    <cellStyle name="Lien hypertexte" xfId="5522" builtinId="8" hidden="1"/>
    <cellStyle name="Lien hypertexte" xfId="5524" builtinId="8" hidden="1"/>
    <cellStyle name="Lien hypertexte" xfId="5526" builtinId="8" hidden="1"/>
    <cellStyle name="Lien hypertexte" xfId="5528" builtinId="8" hidden="1"/>
    <cellStyle name="Lien hypertexte" xfId="5530" builtinId="8" hidden="1"/>
    <cellStyle name="Lien hypertexte" xfId="5532" builtinId="8" hidden="1"/>
    <cellStyle name="Lien hypertexte" xfId="5534" builtinId="8" hidden="1"/>
    <cellStyle name="Lien hypertexte" xfId="5536" builtinId="8" hidden="1"/>
    <cellStyle name="Lien hypertexte" xfId="5538" builtinId="8" hidden="1"/>
    <cellStyle name="Lien hypertexte" xfId="5540" builtinId="8" hidden="1"/>
    <cellStyle name="Lien hypertexte" xfId="5542" builtinId="8" hidden="1"/>
    <cellStyle name="Lien hypertexte" xfId="5544" builtinId="8" hidden="1"/>
    <cellStyle name="Lien hypertexte" xfId="5546" builtinId="8" hidden="1"/>
    <cellStyle name="Lien hypertexte" xfId="5548" builtinId="8" hidden="1"/>
    <cellStyle name="Lien hypertexte" xfId="5550" builtinId="8" hidden="1"/>
    <cellStyle name="Lien hypertexte" xfId="5552" builtinId="8" hidden="1"/>
    <cellStyle name="Lien hypertexte" xfId="5554" builtinId="8" hidden="1"/>
    <cellStyle name="Lien hypertexte" xfId="5556" builtinId="8" hidden="1"/>
    <cellStyle name="Lien hypertexte" xfId="5558" builtinId="8" hidden="1"/>
    <cellStyle name="Lien hypertexte" xfId="5560" builtinId="8" hidden="1"/>
    <cellStyle name="Lien hypertexte" xfId="5562" builtinId="8" hidden="1"/>
    <cellStyle name="Lien hypertexte" xfId="5564" builtinId="8" hidden="1"/>
    <cellStyle name="Lien hypertexte" xfId="5566" builtinId="8" hidden="1"/>
    <cellStyle name="Lien hypertexte" xfId="5568" builtinId="8" hidden="1"/>
    <cellStyle name="Lien hypertexte" xfId="5570" builtinId="8" hidden="1"/>
    <cellStyle name="Lien hypertexte" xfId="5572" builtinId="8" hidden="1"/>
    <cellStyle name="Lien hypertexte" xfId="5574" builtinId="8" hidden="1"/>
    <cellStyle name="Lien hypertexte" xfId="5576" builtinId="8" hidden="1"/>
    <cellStyle name="Lien hypertexte" xfId="5578" builtinId="8" hidden="1"/>
    <cellStyle name="Lien hypertexte" xfId="5580" builtinId="8" hidden="1"/>
    <cellStyle name="Lien hypertexte" xfId="5582" builtinId="8" hidden="1"/>
    <cellStyle name="Lien hypertexte" xfId="5584" builtinId="8" hidden="1"/>
    <cellStyle name="Lien hypertexte" xfId="5586" builtinId="8" hidden="1"/>
    <cellStyle name="Lien hypertexte" xfId="5588" builtinId="8" hidden="1"/>
    <cellStyle name="Lien hypertexte" xfId="5590" builtinId="8" hidden="1"/>
    <cellStyle name="Lien hypertexte" xfId="5592" builtinId="8" hidden="1"/>
    <cellStyle name="Lien hypertexte" xfId="5594" builtinId="8" hidden="1"/>
    <cellStyle name="Lien hypertexte" xfId="5596" builtinId="8" hidden="1"/>
    <cellStyle name="Lien hypertexte" xfId="5598" builtinId="8" hidden="1"/>
    <cellStyle name="Lien hypertexte" xfId="5600" builtinId="8" hidden="1"/>
    <cellStyle name="Lien hypertexte" xfId="5602" builtinId="8" hidden="1"/>
    <cellStyle name="Lien hypertexte" xfId="5604" builtinId="8" hidden="1"/>
    <cellStyle name="Lien hypertexte" xfId="5606" builtinId="8" hidden="1"/>
    <cellStyle name="Lien hypertexte" xfId="5608" builtinId="8" hidden="1"/>
    <cellStyle name="Lien hypertexte" xfId="5610" builtinId="8" hidden="1"/>
    <cellStyle name="Lien hypertexte" xfId="5612" builtinId="8" hidden="1"/>
    <cellStyle name="Lien hypertexte" xfId="5614" builtinId="8" hidden="1"/>
    <cellStyle name="Lien hypertexte" xfId="5616" builtinId="8" hidden="1"/>
    <cellStyle name="Lien hypertexte" xfId="5618" builtinId="8" hidden="1"/>
    <cellStyle name="Lien hypertexte" xfId="5620" builtinId="8" hidden="1"/>
    <cellStyle name="Lien hypertexte" xfId="5622" builtinId="8" hidden="1"/>
    <cellStyle name="Lien hypertexte" xfId="5624" builtinId="8" hidden="1"/>
    <cellStyle name="Lien hypertexte" xfId="5626" builtinId="8" hidden="1"/>
    <cellStyle name="Lien hypertexte" xfId="5628" builtinId="8" hidden="1"/>
    <cellStyle name="Lien hypertexte" xfId="5630" builtinId="8" hidden="1"/>
    <cellStyle name="Lien hypertexte" xfId="5632" builtinId="8" hidden="1"/>
    <cellStyle name="Lien hypertexte" xfId="5634" builtinId="8" hidden="1"/>
    <cellStyle name="Lien hypertexte" xfId="5636" builtinId="8" hidden="1"/>
    <cellStyle name="Lien hypertexte" xfId="5638" builtinId="8" hidden="1"/>
    <cellStyle name="Lien hypertexte" xfId="5640" builtinId="8" hidden="1"/>
    <cellStyle name="Lien hypertexte" xfId="5642" builtinId="8" hidden="1"/>
    <cellStyle name="Lien hypertexte" xfId="5644" builtinId="8" hidden="1"/>
    <cellStyle name="Lien hypertexte" xfId="5646" builtinId="8" hidden="1"/>
    <cellStyle name="Lien hypertexte" xfId="5648" builtinId="8" hidden="1"/>
    <cellStyle name="Lien hypertexte" xfId="5650" builtinId="8" hidden="1"/>
    <cellStyle name="Lien hypertexte" xfId="5652" builtinId="8" hidden="1"/>
    <cellStyle name="Lien hypertexte" xfId="5654" builtinId="8" hidden="1"/>
    <cellStyle name="Lien hypertexte" xfId="5656" builtinId="8" hidden="1"/>
    <cellStyle name="Lien hypertexte" xfId="5658" builtinId="8" hidden="1"/>
    <cellStyle name="Lien hypertexte" xfId="5660" builtinId="8" hidden="1"/>
    <cellStyle name="Lien hypertexte" xfId="5662" builtinId="8" hidden="1"/>
    <cellStyle name="Lien hypertexte" xfId="5664" builtinId="8" hidden="1"/>
    <cellStyle name="Lien hypertexte" xfId="5666" builtinId="8" hidden="1"/>
    <cellStyle name="Lien hypertexte" xfId="5668" builtinId="8" hidden="1"/>
    <cellStyle name="Lien hypertexte" xfId="5670" builtinId="8" hidden="1"/>
    <cellStyle name="Lien hypertexte" xfId="5672" builtinId="8" hidden="1"/>
    <cellStyle name="Lien hypertexte" xfId="5674" builtinId="8" hidden="1"/>
    <cellStyle name="Lien hypertexte" xfId="5676" builtinId="8" hidden="1"/>
    <cellStyle name="Lien hypertexte" xfId="5678" builtinId="8" hidden="1"/>
    <cellStyle name="Lien hypertexte" xfId="5680" builtinId="8" hidden="1"/>
    <cellStyle name="Lien hypertexte" xfId="5682" builtinId="8" hidden="1"/>
    <cellStyle name="Lien hypertexte" xfId="5684" builtinId="8" hidden="1"/>
    <cellStyle name="Lien hypertexte" xfId="5686" builtinId="8" hidden="1"/>
    <cellStyle name="Lien hypertexte" xfId="5688" builtinId="8" hidden="1"/>
    <cellStyle name="Lien hypertexte" xfId="5690" builtinId="8" hidden="1"/>
    <cellStyle name="Lien hypertexte" xfId="5692" builtinId="8" hidden="1"/>
    <cellStyle name="Lien hypertexte" xfId="5694" builtinId="8" hidden="1"/>
    <cellStyle name="Lien hypertexte" xfId="5696" builtinId="8" hidden="1"/>
    <cellStyle name="Lien hypertexte" xfId="5698" builtinId="8" hidden="1"/>
    <cellStyle name="Lien hypertexte" xfId="5700" builtinId="8" hidden="1"/>
    <cellStyle name="Lien hypertexte" xfId="5702" builtinId="8" hidden="1"/>
    <cellStyle name="Lien hypertexte" xfId="5704" builtinId="8" hidden="1"/>
    <cellStyle name="Lien hypertexte" xfId="5706" builtinId="8" hidden="1"/>
    <cellStyle name="Lien hypertexte" xfId="5708" builtinId="8" hidden="1"/>
    <cellStyle name="Lien hypertexte" xfId="5710" builtinId="8" hidden="1"/>
    <cellStyle name="Lien hypertexte" xfId="5712" builtinId="8" hidden="1"/>
    <cellStyle name="Lien hypertexte" xfId="5714" builtinId="8" hidden="1"/>
    <cellStyle name="Lien hypertexte" xfId="5716" builtinId="8" hidden="1"/>
    <cellStyle name="Lien hypertexte" xfId="5718" builtinId="8" hidden="1"/>
    <cellStyle name="Lien hypertexte" xfId="5720" builtinId="8" hidden="1"/>
    <cellStyle name="Lien hypertexte" xfId="5722" builtinId="8" hidden="1"/>
    <cellStyle name="Lien hypertexte" xfId="5724" builtinId="8" hidden="1"/>
    <cellStyle name="Lien hypertexte" xfId="5726" builtinId="8" hidden="1"/>
    <cellStyle name="Lien hypertexte" xfId="5728" builtinId="8" hidden="1"/>
    <cellStyle name="Lien hypertexte" xfId="5730" builtinId="8" hidden="1"/>
    <cellStyle name="Lien hypertexte" xfId="5732" builtinId="8" hidden="1"/>
    <cellStyle name="Lien hypertexte" xfId="5734" builtinId="8" hidden="1"/>
    <cellStyle name="Lien hypertexte" xfId="5736" builtinId="8" hidden="1"/>
    <cellStyle name="Lien hypertexte" xfId="5738" builtinId="8" hidden="1"/>
    <cellStyle name="Lien hypertexte" xfId="5740" builtinId="8" hidden="1"/>
    <cellStyle name="Lien hypertexte" xfId="5742" builtinId="8" hidden="1"/>
    <cellStyle name="Lien hypertexte" xfId="5744" builtinId="8" hidden="1"/>
    <cellStyle name="Lien hypertexte" xfId="5746" builtinId="8" hidden="1"/>
    <cellStyle name="Lien hypertexte" xfId="5748" builtinId="8" hidden="1"/>
    <cellStyle name="Lien hypertexte" xfId="5750" builtinId="8" hidden="1"/>
    <cellStyle name="Lien hypertexte" xfId="5752" builtinId="8" hidden="1"/>
    <cellStyle name="Lien hypertexte" xfId="5754" builtinId="8" hidden="1"/>
    <cellStyle name="Lien hypertexte" xfId="5756" builtinId="8" hidden="1"/>
    <cellStyle name="Lien hypertexte" xfId="5758" builtinId="8" hidden="1"/>
    <cellStyle name="Lien hypertexte" xfId="5760" builtinId="8" hidden="1"/>
    <cellStyle name="Lien hypertexte" xfId="5762" builtinId="8" hidden="1"/>
    <cellStyle name="Lien hypertexte" xfId="5764" builtinId="8" hidden="1"/>
    <cellStyle name="Lien hypertexte" xfId="5766" builtinId="8" hidden="1"/>
    <cellStyle name="Lien hypertexte" xfId="5768" builtinId="8" hidden="1"/>
    <cellStyle name="Lien hypertexte" xfId="5770" builtinId="8" hidden="1"/>
    <cellStyle name="Lien hypertexte" xfId="5772" builtinId="8" hidden="1"/>
    <cellStyle name="Lien hypertexte" xfId="5774" builtinId="8" hidden="1"/>
    <cellStyle name="Lien hypertexte" xfId="5776" builtinId="8" hidden="1"/>
    <cellStyle name="Lien hypertexte" xfId="5778" builtinId="8" hidden="1"/>
    <cellStyle name="Lien hypertexte" xfId="5780" builtinId="8" hidden="1"/>
    <cellStyle name="Lien hypertexte" xfId="5782" builtinId="8" hidden="1"/>
    <cellStyle name="Lien hypertexte" xfId="5784" builtinId="8" hidden="1"/>
    <cellStyle name="Lien hypertexte" xfId="5786" builtinId="8" hidden="1"/>
    <cellStyle name="Lien hypertexte" xfId="5788" builtinId="8" hidden="1"/>
    <cellStyle name="Lien hypertexte" xfId="5790" builtinId="8" hidden="1"/>
    <cellStyle name="Lien hypertexte" xfId="5792" builtinId="8" hidden="1"/>
    <cellStyle name="Lien hypertexte" xfId="5794" builtinId="8" hidden="1"/>
    <cellStyle name="Lien hypertexte" xfId="5796" builtinId="8" hidden="1"/>
    <cellStyle name="Lien hypertexte" xfId="5798" builtinId="8" hidden="1"/>
    <cellStyle name="Lien hypertexte" xfId="5800" builtinId="8" hidden="1"/>
    <cellStyle name="Lien hypertexte" xfId="5802" builtinId="8" hidden="1"/>
    <cellStyle name="Lien hypertexte" xfId="5804" builtinId="8" hidden="1"/>
    <cellStyle name="Lien hypertexte" xfId="5806" builtinId="8" hidden="1"/>
    <cellStyle name="Lien hypertexte" xfId="5808" builtinId="8" hidden="1"/>
    <cellStyle name="Lien hypertexte" xfId="5810" builtinId="8" hidden="1"/>
    <cellStyle name="Lien hypertexte" xfId="5812" builtinId="8" hidden="1"/>
    <cellStyle name="Lien hypertexte" xfId="5814" builtinId="8" hidden="1"/>
    <cellStyle name="Lien hypertexte" xfId="5816" builtinId="8" hidden="1"/>
    <cellStyle name="Lien hypertexte" xfId="5818" builtinId="8" hidden="1"/>
    <cellStyle name="Lien hypertexte" xfId="5820" builtinId="8" hidden="1"/>
    <cellStyle name="Lien hypertexte" xfId="5822" builtinId="8" hidden="1"/>
    <cellStyle name="Lien hypertexte" xfId="5824" builtinId="8" hidden="1"/>
    <cellStyle name="Lien hypertexte" xfId="5826" builtinId="8" hidden="1"/>
    <cellStyle name="Lien hypertexte" xfId="5828" builtinId="8" hidden="1"/>
    <cellStyle name="Lien hypertexte" xfId="5830" builtinId="8" hidden="1"/>
    <cellStyle name="Lien hypertexte" xfId="5832" builtinId="8" hidden="1"/>
    <cellStyle name="Lien hypertexte" xfId="5834" builtinId="8" hidden="1"/>
    <cellStyle name="Lien hypertexte" xfId="5836" builtinId="8" hidden="1"/>
    <cellStyle name="Lien hypertexte" xfId="5838" builtinId="8" hidden="1"/>
    <cellStyle name="Lien hypertexte" xfId="5840" builtinId="8" hidden="1"/>
    <cellStyle name="Lien hypertexte" xfId="5842" builtinId="8" hidden="1"/>
    <cellStyle name="Lien hypertexte" xfId="5844" builtinId="8" hidden="1"/>
    <cellStyle name="Lien hypertexte" xfId="5846" builtinId="8" hidden="1"/>
    <cellStyle name="Lien hypertexte" xfId="5848" builtinId="8" hidden="1"/>
    <cellStyle name="Lien hypertexte" xfId="5850" builtinId="8" hidden="1"/>
    <cellStyle name="Lien hypertexte" xfId="5852" builtinId="8" hidden="1"/>
    <cellStyle name="Lien hypertexte" xfId="5854" builtinId="8" hidden="1"/>
    <cellStyle name="Lien hypertexte" xfId="5856" builtinId="8" hidden="1"/>
    <cellStyle name="Lien hypertexte" xfId="5858" builtinId="8" hidden="1"/>
    <cellStyle name="Lien hypertexte" xfId="5860" builtinId="8" hidden="1"/>
    <cellStyle name="Lien hypertexte" xfId="5862" builtinId="8" hidden="1"/>
    <cellStyle name="Lien hypertexte" xfId="5864" builtinId="8" hidden="1"/>
    <cellStyle name="Lien hypertexte" xfId="5866" builtinId="8" hidden="1"/>
    <cellStyle name="Lien hypertexte" xfId="5868" builtinId="8" hidden="1"/>
    <cellStyle name="Lien hypertexte" xfId="5870" builtinId="8" hidden="1"/>
    <cellStyle name="Lien hypertexte" xfId="5872" builtinId="8" hidden="1"/>
    <cellStyle name="Lien hypertexte" xfId="5874" builtinId="8" hidden="1"/>
    <cellStyle name="Lien hypertexte" xfId="5876" builtinId="8" hidden="1"/>
    <cellStyle name="Lien hypertexte" xfId="5878" builtinId="8" hidden="1"/>
    <cellStyle name="Lien hypertexte" xfId="5880" builtinId="8" hidden="1"/>
    <cellStyle name="Lien hypertexte" xfId="5882" builtinId="8" hidden="1"/>
    <cellStyle name="Lien hypertexte" xfId="5884" builtinId="8" hidden="1"/>
    <cellStyle name="Lien hypertexte" xfId="5886" builtinId="8" hidden="1"/>
    <cellStyle name="Lien hypertexte" xfId="5888" builtinId="8" hidden="1"/>
    <cellStyle name="Lien hypertexte" xfId="5890" builtinId="8" hidden="1"/>
    <cellStyle name="Lien hypertexte" xfId="5892" builtinId="8" hidden="1"/>
    <cellStyle name="Lien hypertexte" xfId="5894" builtinId="8" hidden="1"/>
    <cellStyle name="Lien hypertexte" xfId="5896" builtinId="8" hidden="1"/>
    <cellStyle name="Lien hypertexte" xfId="5898" builtinId="8" hidden="1"/>
    <cellStyle name="Lien hypertexte" xfId="5900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89" builtinId="9" hidden="1"/>
    <cellStyle name="Lien hypertexte visité" xfId="591" builtinId="9" hidden="1"/>
    <cellStyle name="Lien hypertexte visité" xfId="593" builtinId="9" hidden="1"/>
    <cellStyle name="Lien hypertexte visité" xfId="595" builtinId="9" hidden="1"/>
    <cellStyle name="Lien hypertexte visité" xfId="597" builtinId="9" hidden="1"/>
    <cellStyle name="Lien hypertexte visité" xfId="599" builtinId="9" hidden="1"/>
    <cellStyle name="Lien hypertexte visité" xfId="601" builtinId="9" hidden="1"/>
    <cellStyle name="Lien hypertexte visité" xfId="603" builtinId="9" hidden="1"/>
    <cellStyle name="Lien hypertexte visité" xfId="605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3" builtinId="9" hidden="1"/>
    <cellStyle name="Lien hypertexte visité" xfId="615" builtinId="9" hidden="1"/>
    <cellStyle name="Lien hypertexte visité" xfId="617" builtinId="9" hidden="1"/>
    <cellStyle name="Lien hypertexte visité" xfId="619" builtinId="9" hidden="1"/>
    <cellStyle name="Lien hypertexte visité" xfId="621" builtinId="9" hidden="1"/>
    <cellStyle name="Lien hypertexte visité" xfId="623" builtinId="9" hidden="1"/>
    <cellStyle name="Lien hypertexte visité" xfId="625" builtinId="9" hidden="1"/>
    <cellStyle name="Lien hypertexte visité" xfId="627" builtinId="9" hidden="1"/>
    <cellStyle name="Lien hypertexte visité" xfId="629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37" builtinId="9" hidden="1"/>
    <cellStyle name="Lien hypertexte visité" xfId="639" builtinId="9" hidden="1"/>
    <cellStyle name="Lien hypertexte visité" xfId="641" builtinId="9" hidden="1"/>
    <cellStyle name="Lien hypertexte visité" xfId="643" builtinId="9" hidden="1"/>
    <cellStyle name="Lien hypertexte visité" xfId="645" builtinId="9" hidden="1"/>
    <cellStyle name="Lien hypertexte visité" xfId="647" builtinId="9" hidden="1"/>
    <cellStyle name="Lien hypertexte visité" xfId="649" builtinId="9" hidden="1"/>
    <cellStyle name="Lien hypertexte visité" xfId="651" builtinId="9" hidden="1"/>
    <cellStyle name="Lien hypertexte visité" xfId="653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1" builtinId="9" hidden="1"/>
    <cellStyle name="Lien hypertexte visité" xfId="663" builtinId="9" hidden="1"/>
    <cellStyle name="Lien hypertexte visité" xfId="665" builtinId="9" hidden="1"/>
    <cellStyle name="Lien hypertexte visité" xfId="667" builtinId="9" hidden="1"/>
    <cellStyle name="Lien hypertexte visité" xfId="669" builtinId="9" hidden="1"/>
    <cellStyle name="Lien hypertexte visité" xfId="671" builtinId="9" hidden="1"/>
    <cellStyle name="Lien hypertexte visité" xfId="673" builtinId="9" hidden="1"/>
    <cellStyle name="Lien hypertexte visité" xfId="675" builtinId="9" hidden="1"/>
    <cellStyle name="Lien hypertexte visité" xfId="677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85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Lien hypertexte visité" xfId="805" builtinId="9" hidden="1"/>
    <cellStyle name="Lien hypertexte visité" xfId="807" builtinId="9" hidden="1"/>
    <cellStyle name="Lien hypertexte visité" xfId="809" builtinId="9" hidden="1"/>
    <cellStyle name="Lien hypertexte visité" xfId="811" builtinId="9" hidden="1"/>
    <cellStyle name="Lien hypertexte visité" xfId="813" builtinId="9" hidden="1"/>
    <cellStyle name="Lien hypertexte visité" xfId="815" builtinId="9" hidden="1"/>
    <cellStyle name="Lien hypertexte visité" xfId="817" builtinId="9" hidden="1"/>
    <cellStyle name="Lien hypertexte visité" xfId="819" builtinId="9" hidden="1"/>
    <cellStyle name="Lien hypertexte visité" xfId="821" builtinId="9" hidden="1"/>
    <cellStyle name="Lien hypertexte visité" xfId="823" builtinId="9" hidden="1"/>
    <cellStyle name="Lien hypertexte visité" xfId="825" builtinId="9" hidden="1"/>
    <cellStyle name="Lien hypertexte visité" xfId="827" builtinId="9" hidden="1"/>
    <cellStyle name="Lien hypertexte visité" xfId="829" builtinId="9" hidden="1"/>
    <cellStyle name="Lien hypertexte visité" xfId="831" builtinId="9" hidden="1"/>
    <cellStyle name="Lien hypertexte visité" xfId="833" builtinId="9" hidden="1"/>
    <cellStyle name="Lien hypertexte visité" xfId="835" builtinId="9" hidden="1"/>
    <cellStyle name="Lien hypertexte visité" xfId="837" builtinId="9" hidden="1"/>
    <cellStyle name="Lien hypertexte visité" xfId="839" builtinId="9" hidden="1"/>
    <cellStyle name="Lien hypertexte visité" xfId="841" builtinId="9" hidden="1"/>
    <cellStyle name="Lien hypertexte visité" xfId="843" builtinId="9" hidden="1"/>
    <cellStyle name="Lien hypertexte visité" xfId="845" builtinId="9" hidden="1"/>
    <cellStyle name="Lien hypertexte visité" xfId="847" builtinId="9" hidden="1"/>
    <cellStyle name="Lien hypertexte visité" xfId="849" builtinId="9" hidden="1"/>
    <cellStyle name="Lien hypertexte visité" xfId="851" builtinId="9" hidden="1"/>
    <cellStyle name="Lien hypertexte visité" xfId="853" builtinId="9" hidden="1"/>
    <cellStyle name="Lien hypertexte visité" xfId="855" builtinId="9" hidden="1"/>
    <cellStyle name="Lien hypertexte visité" xfId="857" builtinId="9" hidden="1"/>
    <cellStyle name="Lien hypertexte visité" xfId="859" builtinId="9" hidden="1"/>
    <cellStyle name="Lien hypertexte visité" xfId="861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69" builtinId="9" hidden="1"/>
    <cellStyle name="Lien hypertexte visité" xfId="871" builtinId="9" hidden="1"/>
    <cellStyle name="Lien hypertexte visité" xfId="873" builtinId="9" hidden="1"/>
    <cellStyle name="Lien hypertexte visité" xfId="875" builtinId="9" hidden="1"/>
    <cellStyle name="Lien hypertexte visité" xfId="877" builtinId="9" hidden="1"/>
    <cellStyle name="Lien hypertexte visité" xfId="879" builtinId="9" hidden="1"/>
    <cellStyle name="Lien hypertexte visité" xfId="881" builtinId="9" hidden="1"/>
    <cellStyle name="Lien hypertexte visité" xfId="883" builtinId="9" hidden="1"/>
    <cellStyle name="Lien hypertexte visité" xfId="885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3" builtinId="9" hidden="1"/>
    <cellStyle name="Lien hypertexte visité" xfId="895" builtinId="9" hidden="1"/>
    <cellStyle name="Lien hypertexte visité" xfId="897" builtinId="9" hidden="1"/>
    <cellStyle name="Lien hypertexte visité" xfId="899" builtinId="9" hidden="1"/>
    <cellStyle name="Lien hypertexte visité" xfId="901" builtinId="9" hidden="1"/>
    <cellStyle name="Lien hypertexte visité" xfId="903" builtinId="9" hidden="1"/>
    <cellStyle name="Lien hypertexte visité" xfId="905" builtinId="9" hidden="1"/>
    <cellStyle name="Lien hypertexte visité" xfId="907" builtinId="9" hidden="1"/>
    <cellStyle name="Lien hypertexte visité" xfId="909" builtinId="9" hidden="1"/>
    <cellStyle name="Lien hypertexte visité" xfId="911" builtinId="9" hidden="1"/>
    <cellStyle name="Lien hypertexte visité" xfId="913" builtinId="9" hidden="1"/>
    <cellStyle name="Lien hypertexte visité" xfId="915" builtinId="9" hidden="1"/>
    <cellStyle name="Lien hypertexte visité" xfId="917" builtinId="9" hidden="1"/>
    <cellStyle name="Lien hypertexte visité" xfId="919" builtinId="9" hidden="1"/>
    <cellStyle name="Lien hypertexte visité" xfId="921" builtinId="9" hidden="1"/>
    <cellStyle name="Lien hypertexte visité" xfId="923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7" builtinId="9" hidden="1"/>
    <cellStyle name="Lien hypertexte visité" xfId="1029" builtinId="9" hidden="1"/>
    <cellStyle name="Lien hypertexte visité" xfId="1031" builtinId="9" hidden="1"/>
    <cellStyle name="Lien hypertexte visité" xfId="1033" builtinId="9" hidden="1"/>
    <cellStyle name="Lien hypertexte visité" xfId="1035" builtinId="9" hidden="1"/>
    <cellStyle name="Lien hypertexte visité" xfId="1037" builtinId="9" hidden="1"/>
    <cellStyle name="Lien hypertexte visité" xfId="1039" builtinId="9" hidden="1"/>
    <cellStyle name="Lien hypertexte visité" xfId="1041" builtinId="9" hidden="1"/>
    <cellStyle name="Lien hypertexte visité" xfId="1043" builtinId="9" hidden="1"/>
    <cellStyle name="Lien hypertexte visité" xfId="1045" builtinId="9" hidden="1"/>
    <cellStyle name="Lien hypertexte visité" xfId="1047" builtinId="9" hidden="1"/>
    <cellStyle name="Lien hypertexte visité" xfId="1049" builtinId="9" hidden="1"/>
    <cellStyle name="Lien hypertexte visité" xfId="1051" builtinId="9" hidden="1"/>
    <cellStyle name="Lien hypertexte visité" xfId="1053" builtinId="9" hidden="1"/>
    <cellStyle name="Lien hypertexte visité" xfId="1055" builtinId="9" hidden="1"/>
    <cellStyle name="Lien hypertexte visité" xfId="1057" builtinId="9" hidden="1"/>
    <cellStyle name="Lien hypertexte visité" xfId="1059" builtinId="9" hidden="1"/>
    <cellStyle name="Lien hypertexte visité" xfId="1061" builtinId="9" hidden="1"/>
    <cellStyle name="Lien hypertexte visité" xfId="1063" builtinId="9" hidden="1"/>
    <cellStyle name="Lien hypertexte visité" xfId="1065" builtinId="9" hidden="1"/>
    <cellStyle name="Lien hypertexte visité" xfId="1067" builtinId="9" hidden="1"/>
    <cellStyle name="Lien hypertexte visité" xfId="1069" builtinId="9" hidden="1"/>
    <cellStyle name="Lien hypertexte visité" xfId="1071" builtinId="9" hidden="1"/>
    <cellStyle name="Lien hypertexte visité" xfId="1073" builtinId="9" hidden="1"/>
    <cellStyle name="Lien hypertexte visité" xfId="1075" builtinId="9" hidden="1"/>
    <cellStyle name="Lien hypertexte visité" xfId="1077" builtinId="9" hidden="1"/>
    <cellStyle name="Lien hypertexte visité" xfId="1079" builtinId="9" hidden="1"/>
    <cellStyle name="Lien hypertexte visité" xfId="1081" builtinId="9" hidden="1"/>
    <cellStyle name="Lien hypertexte visité" xfId="1083" builtinId="9" hidden="1"/>
    <cellStyle name="Lien hypertexte visité" xfId="1085" builtinId="9" hidden="1"/>
    <cellStyle name="Lien hypertexte visité" xfId="1087" builtinId="9" hidden="1"/>
    <cellStyle name="Lien hypertexte visité" xfId="1089" builtinId="9" hidden="1"/>
    <cellStyle name="Lien hypertexte visité" xfId="1091" builtinId="9" hidden="1"/>
    <cellStyle name="Lien hypertexte visité" xfId="1093" builtinId="9" hidden="1"/>
    <cellStyle name="Lien hypertexte visité" xfId="1095" builtinId="9" hidden="1"/>
    <cellStyle name="Lien hypertexte visité" xfId="1097" builtinId="9" hidden="1"/>
    <cellStyle name="Lien hypertexte visité" xfId="1099" builtinId="9" hidden="1"/>
    <cellStyle name="Lien hypertexte visité" xfId="1101" builtinId="9" hidden="1"/>
    <cellStyle name="Lien hypertexte visité" xfId="1103" builtinId="9" hidden="1"/>
    <cellStyle name="Lien hypertexte visité" xfId="1105" builtinId="9" hidden="1"/>
    <cellStyle name="Lien hypertexte visité" xfId="1107" builtinId="9" hidden="1"/>
    <cellStyle name="Lien hypertexte visité" xfId="1109" builtinId="9" hidden="1"/>
    <cellStyle name="Lien hypertexte visité" xfId="1111" builtinId="9" hidden="1"/>
    <cellStyle name="Lien hypertexte visité" xfId="1113" builtinId="9" hidden="1"/>
    <cellStyle name="Lien hypertexte visité" xfId="1115" builtinId="9" hidden="1"/>
    <cellStyle name="Lien hypertexte visité" xfId="1117" builtinId="9" hidden="1"/>
    <cellStyle name="Lien hypertexte visité" xfId="1119" builtinId="9" hidden="1"/>
    <cellStyle name="Lien hypertexte visité" xfId="1121" builtinId="9" hidden="1"/>
    <cellStyle name="Lien hypertexte visité" xfId="1123" builtinId="9" hidden="1"/>
    <cellStyle name="Lien hypertexte visité" xfId="1125" builtinId="9" hidden="1"/>
    <cellStyle name="Lien hypertexte visité" xfId="1127" builtinId="9" hidden="1"/>
    <cellStyle name="Lien hypertexte visité" xfId="1129" builtinId="9" hidden="1"/>
    <cellStyle name="Lien hypertexte visité" xfId="1131" builtinId="9" hidden="1"/>
    <cellStyle name="Lien hypertexte visité" xfId="1133" builtinId="9" hidden="1"/>
    <cellStyle name="Lien hypertexte visité" xfId="1135" builtinId="9" hidden="1"/>
    <cellStyle name="Lien hypertexte visité" xfId="1137" builtinId="9" hidden="1"/>
    <cellStyle name="Lien hypertexte visité" xfId="1139" builtinId="9" hidden="1"/>
    <cellStyle name="Lien hypertexte visité" xfId="1141" builtinId="9" hidden="1"/>
    <cellStyle name="Lien hypertexte visité" xfId="1143" builtinId="9" hidden="1"/>
    <cellStyle name="Lien hypertexte visité" xfId="1145" builtinId="9" hidden="1"/>
    <cellStyle name="Lien hypertexte visité" xfId="1147" builtinId="9" hidden="1"/>
    <cellStyle name="Lien hypertexte visité" xfId="1149" builtinId="9" hidden="1"/>
    <cellStyle name="Lien hypertexte visité" xfId="1151" builtinId="9" hidden="1"/>
    <cellStyle name="Lien hypertexte visité" xfId="1153" builtinId="9" hidden="1"/>
    <cellStyle name="Lien hypertexte visité" xfId="1155" builtinId="9" hidden="1"/>
    <cellStyle name="Lien hypertexte visité" xfId="1157" builtinId="9" hidden="1"/>
    <cellStyle name="Lien hypertexte visité" xfId="1159" builtinId="9" hidden="1"/>
    <cellStyle name="Lien hypertexte visité" xfId="1161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5" builtinId="9" hidden="1"/>
    <cellStyle name="Lien hypertexte visité" xfId="1267" builtinId="9" hidden="1"/>
    <cellStyle name="Lien hypertexte visité" xfId="1269" builtinId="9" hidden="1"/>
    <cellStyle name="Lien hypertexte visité" xfId="1271" builtinId="9" hidden="1"/>
    <cellStyle name="Lien hypertexte visité" xfId="1273" builtinId="9" hidden="1"/>
    <cellStyle name="Lien hypertexte visité" xfId="1275" builtinId="9" hidden="1"/>
    <cellStyle name="Lien hypertexte visité" xfId="1277" builtinId="9" hidden="1"/>
    <cellStyle name="Lien hypertexte visité" xfId="1279" builtinId="9" hidden="1"/>
    <cellStyle name="Lien hypertexte visité" xfId="1281" builtinId="9" hidden="1"/>
    <cellStyle name="Lien hypertexte visité" xfId="1283" builtinId="9" hidden="1"/>
    <cellStyle name="Lien hypertexte visité" xfId="1285" builtinId="9" hidden="1"/>
    <cellStyle name="Lien hypertexte visité" xfId="1287" builtinId="9" hidden="1"/>
    <cellStyle name="Lien hypertexte visité" xfId="1289" builtinId="9" hidden="1"/>
    <cellStyle name="Lien hypertexte visité" xfId="1291" builtinId="9" hidden="1"/>
    <cellStyle name="Lien hypertexte visité" xfId="1293" builtinId="9" hidden="1"/>
    <cellStyle name="Lien hypertexte visité" xfId="1295" builtinId="9" hidden="1"/>
    <cellStyle name="Lien hypertexte visité" xfId="1297" builtinId="9" hidden="1"/>
    <cellStyle name="Lien hypertexte visité" xfId="1299" builtinId="9" hidden="1"/>
    <cellStyle name="Lien hypertexte visité" xfId="1301" builtinId="9" hidden="1"/>
    <cellStyle name="Lien hypertexte visité" xfId="1303" builtinId="9" hidden="1"/>
    <cellStyle name="Lien hypertexte visité" xfId="1305" builtinId="9" hidden="1"/>
    <cellStyle name="Lien hypertexte visité" xfId="1307" builtinId="9" hidden="1"/>
    <cellStyle name="Lien hypertexte visité" xfId="1309" builtinId="9" hidden="1"/>
    <cellStyle name="Lien hypertexte visité" xfId="1311" builtinId="9" hidden="1"/>
    <cellStyle name="Lien hypertexte visité" xfId="1313" builtinId="9" hidden="1"/>
    <cellStyle name="Lien hypertexte visité" xfId="1315" builtinId="9" hidden="1"/>
    <cellStyle name="Lien hypertexte visité" xfId="1317" builtinId="9" hidden="1"/>
    <cellStyle name="Lien hypertexte visité" xfId="1319" builtinId="9" hidden="1"/>
    <cellStyle name="Lien hypertexte visité" xfId="1321" builtinId="9" hidden="1"/>
    <cellStyle name="Lien hypertexte visité" xfId="1323" builtinId="9" hidden="1"/>
    <cellStyle name="Lien hypertexte visité" xfId="1325" builtinId="9" hidden="1"/>
    <cellStyle name="Lien hypertexte visité" xfId="1327" builtinId="9" hidden="1"/>
    <cellStyle name="Lien hypertexte visité" xfId="1329" builtinId="9" hidden="1"/>
    <cellStyle name="Lien hypertexte visité" xfId="1331" builtinId="9" hidden="1"/>
    <cellStyle name="Lien hypertexte visité" xfId="1333" builtinId="9" hidden="1"/>
    <cellStyle name="Lien hypertexte visité" xfId="1335" builtinId="9" hidden="1"/>
    <cellStyle name="Lien hypertexte visité" xfId="1337" builtinId="9" hidden="1"/>
    <cellStyle name="Lien hypertexte visité" xfId="1339" builtinId="9" hidden="1"/>
    <cellStyle name="Lien hypertexte visité" xfId="1341" builtinId="9" hidden="1"/>
    <cellStyle name="Lien hypertexte visité" xfId="1343" builtinId="9" hidden="1"/>
    <cellStyle name="Lien hypertexte visité" xfId="1345" builtinId="9" hidden="1"/>
    <cellStyle name="Lien hypertexte visité" xfId="1347" builtinId="9" hidden="1"/>
    <cellStyle name="Lien hypertexte visité" xfId="1349" builtinId="9" hidden="1"/>
    <cellStyle name="Lien hypertexte visité" xfId="1351" builtinId="9" hidden="1"/>
    <cellStyle name="Lien hypertexte visité" xfId="1353" builtinId="9" hidden="1"/>
    <cellStyle name="Lien hypertexte visité" xfId="1355" builtinId="9" hidden="1"/>
    <cellStyle name="Lien hypertexte visité" xfId="1357" builtinId="9" hidden="1"/>
    <cellStyle name="Lien hypertexte visité" xfId="1359" builtinId="9" hidden="1"/>
    <cellStyle name="Lien hypertexte visité" xfId="1361" builtinId="9" hidden="1"/>
    <cellStyle name="Lien hypertexte visité" xfId="1363" builtinId="9" hidden="1"/>
    <cellStyle name="Lien hypertexte visité" xfId="1365" builtinId="9" hidden="1"/>
    <cellStyle name="Lien hypertexte visité" xfId="1367" builtinId="9" hidden="1"/>
    <cellStyle name="Lien hypertexte visité" xfId="1369" builtinId="9" hidden="1"/>
    <cellStyle name="Lien hypertexte visité" xfId="1371" builtinId="9" hidden="1"/>
    <cellStyle name="Lien hypertexte visité" xfId="1373" builtinId="9" hidden="1"/>
    <cellStyle name="Lien hypertexte visité" xfId="1375" builtinId="9" hidden="1"/>
    <cellStyle name="Lien hypertexte visité" xfId="1377" builtinId="9" hidden="1"/>
    <cellStyle name="Lien hypertexte visité" xfId="1379" builtinId="9" hidden="1"/>
    <cellStyle name="Lien hypertexte visité" xfId="1381" builtinId="9" hidden="1"/>
    <cellStyle name="Lien hypertexte visité" xfId="1383" builtinId="9" hidden="1"/>
    <cellStyle name="Lien hypertexte visité" xfId="1385" builtinId="9" hidden="1"/>
    <cellStyle name="Lien hypertexte visité" xfId="1387" builtinId="9" hidden="1"/>
    <cellStyle name="Lien hypertexte visité" xfId="1389" builtinId="9" hidden="1"/>
    <cellStyle name="Lien hypertexte visité" xfId="1391" builtinId="9" hidden="1"/>
    <cellStyle name="Lien hypertexte visité" xfId="1393" builtinId="9" hidden="1"/>
    <cellStyle name="Lien hypertexte visité" xfId="1395" builtinId="9" hidden="1"/>
    <cellStyle name="Lien hypertexte visité" xfId="1397" builtinId="9" hidden="1"/>
    <cellStyle name="Lien hypertexte visité" xfId="1399" builtinId="9" hidden="1"/>
    <cellStyle name="Lien hypertexte visité" xfId="1401" builtinId="9" hidden="1"/>
    <cellStyle name="Lien hypertexte visité" xfId="1403" builtinId="9" hidden="1"/>
    <cellStyle name="Lien hypertexte visité" xfId="1405" builtinId="9" hidden="1"/>
    <cellStyle name="Lien hypertexte visité" xfId="1407" builtinId="9" hidden="1"/>
    <cellStyle name="Lien hypertexte visité" xfId="1409" builtinId="9" hidden="1"/>
    <cellStyle name="Lien hypertexte visité" xfId="1411" builtinId="9" hidden="1"/>
    <cellStyle name="Lien hypertexte visité" xfId="1413" builtinId="9" hidden="1"/>
    <cellStyle name="Lien hypertexte visité" xfId="1415" builtinId="9" hidden="1"/>
    <cellStyle name="Lien hypertexte visité" xfId="1417" builtinId="9" hidden="1"/>
    <cellStyle name="Lien hypertexte visité" xfId="1419" builtinId="9" hidden="1"/>
    <cellStyle name="Lien hypertexte visité" xfId="1421" builtinId="9" hidden="1"/>
    <cellStyle name="Lien hypertexte visité" xfId="1423" builtinId="9" hidden="1"/>
    <cellStyle name="Lien hypertexte visité" xfId="1425" builtinId="9" hidden="1"/>
    <cellStyle name="Lien hypertexte visité" xfId="1427" builtinId="9" hidden="1"/>
    <cellStyle name="Lien hypertexte visité" xfId="1429" builtinId="9" hidden="1"/>
    <cellStyle name="Lien hypertexte visité" xfId="1431" builtinId="9" hidden="1"/>
    <cellStyle name="Lien hypertexte visité" xfId="1433" builtinId="9" hidden="1"/>
    <cellStyle name="Lien hypertexte visité" xfId="1435" builtinId="9" hidden="1"/>
    <cellStyle name="Lien hypertexte visité" xfId="1437" builtinId="9" hidden="1"/>
    <cellStyle name="Lien hypertexte visité" xfId="1439" builtinId="9" hidden="1"/>
    <cellStyle name="Lien hypertexte visité" xfId="1441" builtinId="9" hidden="1"/>
    <cellStyle name="Lien hypertexte visité" xfId="1443" builtinId="9" hidden="1"/>
    <cellStyle name="Lien hypertexte visité" xfId="1445" builtinId="9" hidden="1"/>
    <cellStyle name="Lien hypertexte visité" xfId="1447" builtinId="9" hidden="1"/>
    <cellStyle name="Lien hypertexte visité" xfId="1449" builtinId="9" hidden="1"/>
    <cellStyle name="Lien hypertexte visité" xfId="1451" builtinId="9" hidden="1"/>
    <cellStyle name="Lien hypertexte visité" xfId="1453" builtinId="9" hidden="1"/>
    <cellStyle name="Lien hypertexte visité" xfId="1455" builtinId="9" hidden="1"/>
    <cellStyle name="Lien hypertexte visité" xfId="1457" builtinId="9" hidden="1"/>
    <cellStyle name="Lien hypertexte visité" xfId="1459" builtinId="9" hidden="1"/>
    <cellStyle name="Lien hypertexte visité" xfId="1461" builtinId="9" hidden="1"/>
    <cellStyle name="Lien hypertexte visité" xfId="1463" builtinId="9" hidden="1"/>
    <cellStyle name="Lien hypertexte visité" xfId="1465" builtinId="9" hidden="1"/>
    <cellStyle name="Lien hypertexte visité" xfId="1467" builtinId="9" hidden="1"/>
    <cellStyle name="Lien hypertexte visité" xfId="1469" builtinId="9" hidden="1"/>
    <cellStyle name="Lien hypertexte visité" xfId="1471" builtinId="9" hidden="1"/>
    <cellStyle name="Lien hypertexte visité" xfId="1473" builtinId="9" hidden="1"/>
    <cellStyle name="Lien hypertexte visité" xfId="1475" builtinId="9" hidden="1"/>
    <cellStyle name="Lien hypertexte visité" xfId="1477" builtinId="9" hidden="1"/>
    <cellStyle name="Lien hypertexte visité" xfId="1479" builtinId="9" hidden="1"/>
    <cellStyle name="Lien hypertexte visité" xfId="1481" builtinId="9" hidden="1"/>
    <cellStyle name="Lien hypertexte visité" xfId="1483" builtinId="9" hidden="1"/>
    <cellStyle name="Lien hypertexte visité" xfId="1485" builtinId="9" hidden="1"/>
    <cellStyle name="Lien hypertexte visité" xfId="1487" builtinId="9" hidden="1"/>
    <cellStyle name="Lien hypertexte visité" xfId="1489" builtinId="9" hidden="1"/>
    <cellStyle name="Lien hypertexte visité" xfId="1491" builtinId="9" hidden="1"/>
    <cellStyle name="Lien hypertexte visité" xfId="1493" builtinId="9" hidden="1"/>
    <cellStyle name="Lien hypertexte visité" xfId="1495" builtinId="9" hidden="1"/>
    <cellStyle name="Lien hypertexte visité" xfId="1497" builtinId="9" hidden="1"/>
    <cellStyle name="Lien hypertexte visité" xfId="1499" builtinId="9" hidden="1"/>
    <cellStyle name="Lien hypertexte visité" xfId="1501" builtinId="9" hidden="1"/>
    <cellStyle name="Lien hypertexte visité" xfId="1503" builtinId="9" hidden="1"/>
    <cellStyle name="Lien hypertexte visité" xfId="1505" builtinId="9" hidden="1"/>
    <cellStyle name="Lien hypertexte visité" xfId="1507" builtinId="9" hidden="1"/>
    <cellStyle name="Lien hypertexte visité" xfId="1509" builtinId="9" hidden="1"/>
    <cellStyle name="Lien hypertexte visité" xfId="1511" builtinId="9" hidden="1"/>
    <cellStyle name="Lien hypertexte visité" xfId="1513" builtinId="9" hidden="1"/>
    <cellStyle name="Lien hypertexte visité" xfId="1515" builtinId="9" hidden="1"/>
    <cellStyle name="Lien hypertexte visité" xfId="1517" builtinId="9" hidden="1"/>
    <cellStyle name="Lien hypertexte visité" xfId="1519" builtinId="9" hidden="1"/>
    <cellStyle name="Lien hypertexte visité" xfId="1521" builtinId="9" hidden="1"/>
    <cellStyle name="Lien hypertexte visité" xfId="1523" builtinId="9" hidden="1"/>
    <cellStyle name="Lien hypertexte visité" xfId="1525" builtinId="9" hidden="1"/>
    <cellStyle name="Lien hypertexte visité" xfId="1527" builtinId="9" hidden="1"/>
    <cellStyle name="Lien hypertexte visité" xfId="1529" builtinId="9" hidden="1"/>
    <cellStyle name="Lien hypertexte visité" xfId="1531" builtinId="9" hidden="1"/>
    <cellStyle name="Lien hypertexte visité" xfId="1533" builtinId="9" hidden="1"/>
    <cellStyle name="Lien hypertexte visité" xfId="1535" builtinId="9" hidden="1"/>
    <cellStyle name="Lien hypertexte visité" xfId="1537" builtinId="9" hidden="1"/>
    <cellStyle name="Lien hypertexte visité" xfId="1539" builtinId="9" hidden="1"/>
    <cellStyle name="Lien hypertexte visité" xfId="1541" builtinId="9" hidden="1"/>
    <cellStyle name="Lien hypertexte visité" xfId="1543" builtinId="9" hidden="1"/>
    <cellStyle name="Lien hypertexte visité" xfId="1545" builtinId="9" hidden="1"/>
    <cellStyle name="Lien hypertexte visité" xfId="1547" builtinId="9" hidden="1"/>
    <cellStyle name="Lien hypertexte visité" xfId="1549" builtinId="9" hidden="1"/>
    <cellStyle name="Lien hypertexte visité" xfId="1551" builtinId="9" hidden="1"/>
    <cellStyle name="Lien hypertexte visité" xfId="1553" builtinId="9" hidden="1"/>
    <cellStyle name="Lien hypertexte visité" xfId="1555" builtinId="9" hidden="1"/>
    <cellStyle name="Lien hypertexte visité" xfId="1557" builtinId="9" hidden="1"/>
    <cellStyle name="Lien hypertexte visité" xfId="1559" builtinId="9" hidden="1"/>
    <cellStyle name="Lien hypertexte visité" xfId="1561" builtinId="9" hidden="1"/>
    <cellStyle name="Lien hypertexte visité" xfId="1563" builtinId="9" hidden="1"/>
    <cellStyle name="Lien hypertexte visité" xfId="1565" builtinId="9" hidden="1"/>
    <cellStyle name="Lien hypertexte visité" xfId="1567" builtinId="9" hidden="1"/>
    <cellStyle name="Lien hypertexte visité" xfId="1569" builtinId="9" hidden="1"/>
    <cellStyle name="Lien hypertexte visité" xfId="1571" builtinId="9" hidden="1"/>
    <cellStyle name="Lien hypertexte visité" xfId="1573" builtinId="9" hidden="1"/>
    <cellStyle name="Lien hypertexte visité" xfId="1575" builtinId="9" hidden="1"/>
    <cellStyle name="Lien hypertexte visité" xfId="1577" builtinId="9" hidden="1"/>
    <cellStyle name="Lien hypertexte visité" xfId="1579" builtinId="9" hidden="1"/>
    <cellStyle name="Lien hypertexte visité" xfId="1581" builtinId="9" hidden="1"/>
    <cellStyle name="Lien hypertexte visité" xfId="1583" builtinId="9" hidden="1"/>
    <cellStyle name="Lien hypertexte visité" xfId="1585" builtinId="9" hidden="1"/>
    <cellStyle name="Lien hypertexte visité" xfId="1587" builtinId="9" hidden="1"/>
    <cellStyle name="Lien hypertexte visité" xfId="1589" builtinId="9" hidden="1"/>
    <cellStyle name="Lien hypertexte visité" xfId="1591" builtinId="9" hidden="1"/>
    <cellStyle name="Lien hypertexte visité" xfId="1593" builtinId="9" hidden="1"/>
    <cellStyle name="Lien hypertexte visité" xfId="1595" builtinId="9" hidden="1"/>
    <cellStyle name="Lien hypertexte visité" xfId="1597" builtinId="9" hidden="1"/>
    <cellStyle name="Lien hypertexte visité" xfId="1599" builtinId="9" hidden="1"/>
    <cellStyle name="Lien hypertexte visité" xfId="1601" builtinId="9" hidden="1"/>
    <cellStyle name="Lien hypertexte visité" xfId="1603" builtinId="9" hidden="1"/>
    <cellStyle name="Lien hypertexte visité" xfId="1605" builtinId="9" hidden="1"/>
    <cellStyle name="Lien hypertexte visité" xfId="1607" builtinId="9" hidden="1"/>
    <cellStyle name="Lien hypertexte visité" xfId="1609" builtinId="9" hidden="1"/>
    <cellStyle name="Lien hypertexte visité" xfId="1611" builtinId="9" hidden="1"/>
    <cellStyle name="Lien hypertexte visité" xfId="1613" builtinId="9" hidden="1"/>
    <cellStyle name="Lien hypertexte visité" xfId="1615" builtinId="9" hidden="1"/>
    <cellStyle name="Lien hypertexte visité" xfId="1617" builtinId="9" hidden="1"/>
    <cellStyle name="Lien hypertexte visité" xfId="1619" builtinId="9" hidden="1"/>
    <cellStyle name="Lien hypertexte visité" xfId="1621" builtinId="9" hidden="1"/>
    <cellStyle name="Lien hypertexte visité" xfId="1623" builtinId="9" hidden="1"/>
    <cellStyle name="Lien hypertexte visité" xfId="1625" builtinId="9" hidden="1"/>
    <cellStyle name="Lien hypertexte visité" xfId="1627" builtinId="9" hidden="1"/>
    <cellStyle name="Lien hypertexte visité" xfId="1629" builtinId="9" hidden="1"/>
    <cellStyle name="Lien hypertexte visité" xfId="1631" builtinId="9" hidden="1"/>
    <cellStyle name="Lien hypertexte visité" xfId="1633" builtinId="9" hidden="1"/>
    <cellStyle name="Lien hypertexte visité" xfId="1635" builtinId="9" hidden="1"/>
    <cellStyle name="Lien hypertexte visité" xfId="1637" builtinId="9" hidden="1"/>
    <cellStyle name="Lien hypertexte visité" xfId="1639" builtinId="9" hidden="1"/>
    <cellStyle name="Lien hypertexte visité" xfId="1641" builtinId="9" hidden="1"/>
    <cellStyle name="Lien hypertexte visité" xfId="1643" builtinId="9" hidden="1"/>
    <cellStyle name="Lien hypertexte visité" xfId="1645" builtinId="9" hidden="1"/>
    <cellStyle name="Lien hypertexte visité" xfId="1647" builtinId="9" hidden="1"/>
    <cellStyle name="Lien hypertexte visité" xfId="1649" builtinId="9" hidden="1"/>
    <cellStyle name="Lien hypertexte visité" xfId="1651" builtinId="9" hidden="1"/>
    <cellStyle name="Lien hypertexte visité" xfId="1653" builtinId="9" hidden="1"/>
    <cellStyle name="Lien hypertexte visité" xfId="1655" builtinId="9" hidden="1"/>
    <cellStyle name="Lien hypertexte visité" xfId="1657" builtinId="9" hidden="1"/>
    <cellStyle name="Lien hypertexte visité" xfId="1659" builtinId="9" hidden="1"/>
    <cellStyle name="Lien hypertexte visité" xfId="1661" builtinId="9" hidden="1"/>
    <cellStyle name="Lien hypertexte visité" xfId="1663" builtinId="9" hidden="1"/>
    <cellStyle name="Lien hypertexte visité" xfId="1665" builtinId="9" hidden="1"/>
    <cellStyle name="Lien hypertexte visité" xfId="1667" builtinId="9" hidden="1"/>
    <cellStyle name="Lien hypertexte visité" xfId="1669" builtinId="9" hidden="1"/>
    <cellStyle name="Lien hypertexte visité" xfId="1671" builtinId="9" hidden="1"/>
    <cellStyle name="Lien hypertexte visité" xfId="1673" builtinId="9" hidden="1"/>
    <cellStyle name="Lien hypertexte visité" xfId="1675" builtinId="9" hidden="1"/>
    <cellStyle name="Lien hypertexte visité" xfId="1677" builtinId="9" hidden="1"/>
    <cellStyle name="Lien hypertexte visité" xfId="1679" builtinId="9" hidden="1"/>
    <cellStyle name="Lien hypertexte visité" xfId="1681" builtinId="9" hidden="1"/>
    <cellStyle name="Lien hypertexte visité" xfId="1683" builtinId="9" hidden="1"/>
    <cellStyle name="Lien hypertexte visité" xfId="1685" builtinId="9" hidden="1"/>
    <cellStyle name="Lien hypertexte visité" xfId="1687" builtinId="9" hidden="1"/>
    <cellStyle name="Lien hypertexte visité" xfId="1689" builtinId="9" hidden="1"/>
    <cellStyle name="Lien hypertexte visité" xfId="1691" builtinId="9" hidden="1"/>
    <cellStyle name="Lien hypertexte visité" xfId="1693" builtinId="9" hidden="1"/>
    <cellStyle name="Lien hypertexte visité" xfId="1695" builtinId="9" hidden="1"/>
    <cellStyle name="Lien hypertexte visité" xfId="1697" builtinId="9" hidden="1"/>
    <cellStyle name="Lien hypertexte visité" xfId="1699" builtinId="9" hidden="1"/>
    <cellStyle name="Lien hypertexte visité" xfId="1701" builtinId="9" hidden="1"/>
    <cellStyle name="Lien hypertexte visité" xfId="1703" builtinId="9" hidden="1"/>
    <cellStyle name="Lien hypertexte visité" xfId="1705" builtinId="9" hidden="1"/>
    <cellStyle name="Lien hypertexte visité" xfId="1707" builtinId="9" hidden="1"/>
    <cellStyle name="Lien hypertexte visité" xfId="1709" builtinId="9" hidden="1"/>
    <cellStyle name="Lien hypertexte visité" xfId="1711" builtinId="9" hidden="1"/>
    <cellStyle name="Lien hypertexte visité" xfId="1713" builtinId="9" hidden="1"/>
    <cellStyle name="Lien hypertexte visité" xfId="1715" builtinId="9" hidden="1"/>
    <cellStyle name="Lien hypertexte visité" xfId="1717" builtinId="9" hidden="1"/>
    <cellStyle name="Lien hypertexte visité" xfId="1719" builtinId="9" hidden="1"/>
    <cellStyle name="Lien hypertexte visité" xfId="1721" builtinId="9" hidden="1"/>
    <cellStyle name="Lien hypertexte visité" xfId="1723" builtinId="9" hidden="1"/>
    <cellStyle name="Lien hypertexte visité" xfId="1725" builtinId="9" hidden="1"/>
    <cellStyle name="Lien hypertexte visité" xfId="1727" builtinId="9" hidden="1"/>
    <cellStyle name="Lien hypertexte visité" xfId="1729" builtinId="9" hidden="1"/>
    <cellStyle name="Lien hypertexte visité" xfId="1731" builtinId="9" hidden="1"/>
    <cellStyle name="Lien hypertexte visité" xfId="1733" builtinId="9" hidden="1"/>
    <cellStyle name="Lien hypertexte visité" xfId="1735" builtinId="9" hidden="1"/>
    <cellStyle name="Lien hypertexte visité" xfId="1737" builtinId="9" hidden="1"/>
    <cellStyle name="Lien hypertexte visité" xfId="1739" builtinId="9" hidden="1"/>
    <cellStyle name="Lien hypertexte visité" xfId="1741" builtinId="9" hidden="1"/>
    <cellStyle name="Lien hypertexte visité" xfId="1743" builtinId="9" hidden="1"/>
    <cellStyle name="Lien hypertexte visité" xfId="1745" builtinId="9" hidden="1"/>
    <cellStyle name="Lien hypertexte visité" xfId="1747" builtinId="9" hidden="1"/>
    <cellStyle name="Lien hypertexte visité" xfId="1749" builtinId="9" hidden="1"/>
    <cellStyle name="Lien hypertexte visité" xfId="1751" builtinId="9" hidden="1"/>
    <cellStyle name="Lien hypertexte visité" xfId="1753" builtinId="9" hidden="1"/>
    <cellStyle name="Lien hypertexte visité" xfId="1755" builtinId="9" hidden="1"/>
    <cellStyle name="Lien hypertexte visité" xfId="1757" builtinId="9" hidden="1"/>
    <cellStyle name="Lien hypertexte visité" xfId="1759" builtinId="9" hidden="1"/>
    <cellStyle name="Lien hypertexte visité" xfId="1761" builtinId="9" hidden="1"/>
    <cellStyle name="Lien hypertexte visité" xfId="1763" builtinId="9" hidden="1"/>
    <cellStyle name="Lien hypertexte visité" xfId="1765" builtinId="9" hidden="1"/>
    <cellStyle name="Lien hypertexte visité" xfId="1767" builtinId="9" hidden="1"/>
    <cellStyle name="Lien hypertexte visité" xfId="1769" builtinId="9" hidden="1"/>
    <cellStyle name="Lien hypertexte visité" xfId="1771" builtinId="9" hidden="1"/>
    <cellStyle name="Lien hypertexte visité" xfId="1773" builtinId="9" hidden="1"/>
    <cellStyle name="Lien hypertexte visité" xfId="1775" builtinId="9" hidden="1"/>
    <cellStyle name="Lien hypertexte visité" xfId="1777" builtinId="9" hidden="1"/>
    <cellStyle name="Lien hypertexte visité" xfId="1779" builtinId="9" hidden="1"/>
    <cellStyle name="Lien hypertexte visité" xfId="1781" builtinId="9" hidden="1"/>
    <cellStyle name="Lien hypertexte visité" xfId="1783" builtinId="9" hidden="1"/>
    <cellStyle name="Lien hypertexte visité" xfId="1785" builtinId="9" hidden="1"/>
    <cellStyle name="Lien hypertexte visité" xfId="1787" builtinId="9" hidden="1"/>
    <cellStyle name="Lien hypertexte visité" xfId="1789" builtinId="9" hidden="1"/>
    <cellStyle name="Lien hypertexte visité" xfId="1791" builtinId="9" hidden="1"/>
    <cellStyle name="Lien hypertexte visité" xfId="1793" builtinId="9" hidden="1"/>
    <cellStyle name="Lien hypertexte visité" xfId="1795" builtinId="9" hidden="1"/>
    <cellStyle name="Lien hypertexte visité" xfId="1797" builtinId="9" hidden="1"/>
    <cellStyle name="Lien hypertexte visité" xfId="1799" builtinId="9" hidden="1"/>
    <cellStyle name="Lien hypertexte visité" xfId="1801" builtinId="9" hidden="1"/>
    <cellStyle name="Lien hypertexte visité" xfId="1803" builtinId="9" hidden="1"/>
    <cellStyle name="Lien hypertexte visité" xfId="1805" builtinId="9" hidden="1"/>
    <cellStyle name="Lien hypertexte visité" xfId="1807" builtinId="9" hidden="1"/>
    <cellStyle name="Lien hypertexte visité" xfId="1809" builtinId="9" hidden="1"/>
    <cellStyle name="Lien hypertexte visité" xfId="1811" builtinId="9" hidden="1"/>
    <cellStyle name="Lien hypertexte visité" xfId="1813" builtinId="9" hidden="1"/>
    <cellStyle name="Lien hypertexte visité" xfId="1815" builtinId="9" hidden="1"/>
    <cellStyle name="Lien hypertexte visité" xfId="1817" builtinId="9" hidden="1"/>
    <cellStyle name="Lien hypertexte visité" xfId="1819" builtinId="9" hidden="1"/>
    <cellStyle name="Lien hypertexte visité" xfId="1821" builtinId="9" hidden="1"/>
    <cellStyle name="Lien hypertexte visité" xfId="1823" builtinId="9" hidden="1"/>
    <cellStyle name="Lien hypertexte visité" xfId="1825" builtinId="9" hidden="1"/>
    <cellStyle name="Lien hypertexte visité" xfId="1827" builtinId="9" hidden="1"/>
    <cellStyle name="Lien hypertexte visité" xfId="1829" builtinId="9" hidden="1"/>
    <cellStyle name="Lien hypertexte visité" xfId="1831" builtinId="9" hidden="1"/>
    <cellStyle name="Lien hypertexte visité" xfId="1833" builtinId="9" hidden="1"/>
    <cellStyle name="Lien hypertexte visité" xfId="1835" builtinId="9" hidden="1"/>
    <cellStyle name="Lien hypertexte visité" xfId="1837" builtinId="9" hidden="1"/>
    <cellStyle name="Lien hypertexte visité" xfId="1839" builtinId="9" hidden="1"/>
    <cellStyle name="Lien hypertexte visité" xfId="1841" builtinId="9" hidden="1"/>
    <cellStyle name="Lien hypertexte visité" xfId="1843" builtinId="9" hidden="1"/>
    <cellStyle name="Lien hypertexte visité" xfId="1845" builtinId="9" hidden="1"/>
    <cellStyle name="Lien hypertexte visité" xfId="1847" builtinId="9" hidden="1"/>
    <cellStyle name="Lien hypertexte visité" xfId="1849" builtinId="9" hidden="1"/>
    <cellStyle name="Lien hypertexte visité" xfId="1851" builtinId="9" hidden="1"/>
    <cellStyle name="Lien hypertexte visité" xfId="1853" builtinId="9" hidden="1"/>
    <cellStyle name="Lien hypertexte visité" xfId="1855" builtinId="9" hidden="1"/>
    <cellStyle name="Lien hypertexte visité" xfId="1857" builtinId="9" hidden="1"/>
    <cellStyle name="Lien hypertexte visité" xfId="1859" builtinId="9" hidden="1"/>
    <cellStyle name="Lien hypertexte visité" xfId="1861" builtinId="9" hidden="1"/>
    <cellStyle name="Lien hypertexte visité" xfId="1863" builtinId="9" hidden="1"/>
    <cellStyle name="Lien hypertexte visité" xfId="1865" builtinId="9" hidden="1"/>
    <cellStyle name="Lien hypertexte visité" xfId="1867" builtinId="9" hidden="1"/>
    <cellStyle name="Lien hypertexte visité" xfId="1869" builtinId="9" hidden="1"/>
    <cellStyle name="Lien hypertexte visité" xfId="1871" builtinId="9" hidden="1"/>
    <cellStyle name="Lien hypertexte visité" xfId="1873" builtinId="9" hidden="1"/>
    <cellStyle name="Lien hypertexte visité" xfId="1875" builtinId="9" hidden="1"/>
    <cellStyle name="Lien hypertexte visité" xfId="1877" builtinId="9" hidden="1"/>
    <cellStyle name="Lien hypertexte visité" xfId="1879" builtinId="9" hidden="1"/>
    <cellStyle name="Lien hypertexte visité" xfId="1881" builtinId="9" hidden="1"/>
    <cellStyle name="Lien hypertexte visité" xfId="1883" builtinId="9" hidden="1"/>
    <cellStyle name="Lien hypertexte visité" xfId="1885" builtinId="9" hidden="1"/>
    <cellStyle name="Lien hypertexte visité" xfId="1887" builtinId="9" hidden="1"/>
    <cellStyle name="Lien hypertexte visité" xfId="1889" builtinId="9" hidden="1"/>
    <cellStyle name="Lien hypertexte visité" xfId="1891" builtinId="9" hidden="1"/>
    <cellStyle name="Lien hypertexte visité" xfId="1893" builtinId="9" hidden="1"/>
    <cellStyle name="Lien hypertexte visité" xfId="1895" builtinId="9" hidden="1"/>
    <cellStyle name="Lien hypertexte visité" xfId="1897" builtinId="9" hidden="1"/>
    <cellStyle name="Lien hypertexte visité" xfId="1899" builtinId="9" hidden="1"/>
    <cellStyle name="Lien hypertexte visité" xfId="1901" builtinId="9" hidden="1"/>
    <cellStyle name="Lien hypertexte visité" xfId="1903" builtinId="9" hidden="1"/>
    <cellStyle name="Lien hypertexte visité" xfId="1905" builtinId="9" hidden="1"/>
    <cellStyle name="Lien hypertexte visité" xfId="1907" builtinId="9" hidden="1"/>
    <cellStyle name="Lien hypertexte visité" xfId="1909" builtinId="9" hidden="1"/>
    <cellStyle name="Lien hypertexte visité" xfId="1911" builtinId="9" hidden="1"/>
    <cellStyle name="Lien hypertexte visité" xfId="1913" builtinId="9" hidden="1"/>
    <cellStyle name="Lien hypertexte visité" xfId="1915" builtinId="9" hidden="1"/>
    <cellStyle name="Lien hypertexte visité" xfId="1917" builtinId="9" hidden="1"/>
    <cellStyle name="Lien hypertexte visité" xfId="1919" builtinId="9" hidden="1"/>
    <cellStyle name="Lien hypertexte visité" xfId="1921" builtinId="9" hidden="1"/>
    <cellStyle name="Lien hypertexte visité" xfId="1923" builtinId="9" hidden="1"/>
    <cellStyle name="Lien hypertexte visité" xfId="1925" builtinId="9" hidden="1"/>
    <cellStyle name="Lien hypertexte visité" xfId="1927" builtinId="9" hidden="1"/>
    <cellStyle name="Lien hypertexte visité" xfId="1929" builtinId="9" hidden="1"/>
    <cellStyle name="Lien hypertexte visité" xfId="1931" builtinId="9" hidden="1"/>
    <cellStyle name="Lien hypertexte visité" xfId="1933" builtinId="9" hidden="1"/>
    <cellStyle name="Lien hypertexte visité" xfId="1935" builtinId="9" hidden="1"/>
    <cellStyle name="Lien hypertexte visité" xfId="1937" builtinId="9" hidden="1"/>
    <cellStyle name="Lien hypertexte visité" xfId="1939" builtinId="9" hidden="1"/>
    <cellStyle name="Lien hypertexte visité" xfId="1941" builtinId="9" hidden="1"/>
    <cellStyle name="Lien hypertexte visité" xfId="1943" builtinId="9" hidden="1"/>
    <cellStyle name="Lien hypertexte visité" xfId="1945" builtinId="9" hidden="1"/>
    <cellStyle name="Lien hypertexte visité" xfId="1947" builtinId="9" hidden="1"/>
    <cellStyle name="Lien hypertexte visité" xfId="1949" builtinId="9" hidden="1"/>
    <cellStyle name="Lien hypertexte visité" xfId="1951" builtinId="9" hidden="1"/>
    <cellStyle name="Lien hypertexte visité" xfId="1953" builtinId="9" hidden="1"/>
    <cellStyle name="Lien hypertexte visité" xfId="1955" builtinId="9" hidden="1"/>
    <cellStyle name="Lien hypertexte visité" xfId="1957" builtinId="9" hidden="1"/>
    <cellStyle name="Lien hypertexte visité" xfId="1959" builtinId="9" hidden="1"/>
    <cellStyle name="Lien hypertexte visité" xfId="1961" builtinId="9" hidden="1"/>
    <cellStyle name="Lien hypertexte visité" xfId="1963" builtinId="9" hidden="1"/>
    <cellStyle name="Lien hypertexte visité" xfId="1965" builtinId="9" hidden="1"/>
    <cellStyle name="Lien hypertexte visité" xfId="1967" builtinId="9" hidden="1"/>
    <cellStyle name="Lien hypertexte visité" xfId="1969" builtinId="9" hidden="1"/>
    <cellStyle name="Lien hypertexte visité" xfId="1971" builtinId="9" hidden="1"/>
    <cellStyle name="Lien hypertexte visité" xfId="1973" builtinId="9" hidden="1"/>
    <cellStyle name="Lien hypertexte visité" xfId="1975" builtinId="9" hidden="1"/>
    <cellStyle name="Lien hypertexte visité" xfId="1977" builtinId="9" hidden="1"/>
    <cellStyle name="Lien hypertexte visité" xfId="1979" builtinId="9" hidden="1"/>
    <cellStyle name="Lien hypertexte visité" xfId="1981" builtinId="9" hidden="1"/>
    <cellStyle name="Lien hypertexte visité" xfId="1983" builtinId="9" hidden="1"/>
    <cellStyle name="Lien hypertexte visité" xfId="1985" builtinId="9" hidden="1"/>
    <cellStyle name="Lien hypertexte visité" xfId="1987" builtinId="9" hidden="1"/>
    <cellStyle name="Lien hypertexte visité" xfId="1989" builtinId="9" hidden="1"/>
    <cellStyle name="Lien hypertexte visité" xfId="1991" builtinId="9" hidden="1"/>
    <cellStyle name="Lien hypertexte visité" xfId="1993" builtinId="9" hidden="1"/>
    <cellStyle name="Lien hypertexte visité" xfId="1995" builtinId="9" hidden="1"/>
    <cellStyle name="Lien hypertexte visité" xfId="1997" builtinId="9" hidden="1"/>
    <cellStyle name="Lien hypertexte visité" xfId="1999" builtinId="9" hidden="1"/>
    <cellStyle name="Lien hypertexte visité" xfId="2001" builtinId="9" hidden="1"/>
    <cellStyle name="Lien hypertexte visité" xfId="2003" builtinId="9" hidden="1"/>
    <cellStyle name="Lien hypertexte visité" xfId="2005" builtinId="9" hidden="1"/>
    <cellStyle name="Lien hypertexte visité" xfId="2007" builtinId="9" hidden="1"/>
    <cellStyle name="Lien hypertexte visité" xfId="2009" builtinId="9" hidden="1"/>
    <cellStyle name="Lien hypertexte visité" xfId="2011" builtinId="9" hidden="1"/>
    <cellStyle name="Lien hypertexte visité" xfId="2013" builtinId="9" hidden="1"/>
    <cellStyle name="Lien hypertexte visité" xfId="2015" builtinId="9" hidden="1"/>
    <cellStyle name="Lien hypertexte visité" xfId="2017" builtinId="9" hidden="1"/>
    <cellStyle name="Lien hypertexte visité" xfId="2019" builtinId="9" hidden="1"/>
    <cellStyle name="Lien hypertexte visité" xfId="2021" builtinId="9" hidden="1"/>
    <cellStyle name="Lien hypertexte visité" xfId="2023" builtinId="9" hidden="1"/>
    <cellStyle name="Lien hypertexte visité" xfId="2025" builtinId="9" hidden="1"/>
    <cellStyle name="Lien hypertexte visité" xfId="2027" builtinId="9" hidden="1"/>
    <cellStyle name="Lien hypertexte visité" xfId="2029" builtinId="9" hidden="1"/>
    <cellStyle name="Lien hypertexte visité" xfId="2031" builtinId="9" hidden="1"/>
    <cellStyle name="Lien hypertexte visité" xfId="2033" builtinId="9" hidden="1"/>
    <cellStyle name="Lien hypertexte visité" xfId="2035" builtinId="9" hidden="1"/>
    <cellStyle name="Lien hypertexte visité" xfId="2037" builtinId="9" hidden="1"/>
    <cellStyle name="Lien hypertexte visité" xfId="2039" builtinId="9" hidden="1"/>
    <cellStyle name="Lien hypertexte visité" xfId="2041" builtinId="9" hidden="1"/>
    <cellStyle name="Lien hypertexte visité" xfId="2043" builtinId="9" hidden="1"/>
    <cellStyle name="Lien hypertexte visité" xfId="2045" builtinId="9" hidden="1"/>
    <cellStyle name="Lien hypertexte visité" xfId="2047" builtinId="9" hidden="1"/>
    <cellStyle name="Lien hypertexte visité" xfId="2049" builtinId="9" hidden="1"/>
    <cellStyle name="Lien hypertexte visité" xfId="2051" builtinId="9" hidden="1"/>
    <cellStyle name="Lien hypertexte visité" xfId="2053" builtinId="9" hidden="1"/>
    <cellStyle name="Lien hypertexte visité" xfId="2055" builtinId="9" hidden="1"/>
    <cellStyle name="Lien hypertexte visité" xfId="2057" builtinId="9" hidden="1"/>
    <cellStyle name="Lien hypertexte visité" xfId="2059" builtinId="9" hidden="1"/>
    <cellStyle name="Lien hypertexte visité" xfId="2061" builtinId="9" hidden="1"/>
    <cellStyle name="Lien hypertexte visité" xfId="2063" builtinId="9" hidden="1"/>
    <cellStyle name="Lien hypertexte visité" xfId="2065" builtinId="9" hidden="1"/>
    <cellStyle name="Lien hypertexte visité" xfId="2067" builtinId="9" hidden="1"/>
    <cellStyle name="Lien hypertexte visité" xfId="2069" builtinId="9" hidden="1"/>
    <cellStyle name="Lien hypertexte visité" xfId="2071" builtinId="9" hidden="1"/>
    <cellStyle name="Lien hypertexte visité" xfId="2073" builtinId="9" hidden="1"/>
    <cellStyle name="Lien hypertexte visité" xfId="2075" builtinId="9" hidden="1"/>
    <cellStyle name="Lien hypertexte visité" xfId="2077" builtinId="9" hidden="1"/>
    <cellStyle name="Lien hypertexte visité" xfId="2079" builtinId="9" hidden="1"/>
    <cellStyle name="Lien hypertexte visité" xfId="2081" builtinId="9" hidden="1"/>
    <cellStyle name="Lien hypertexte visité" xfId="2083" builtinId="9" hidden="1"/>
    <cellStyle name="Lien hypertexte visité" xfId="2085" builtinId="9" hidden="1"/>
    <cellStyle name="Lien hypertexte visité" xfId="2087" builtinId="9" hidden="1"/>
    <cellStyle name="Lien hypertexte visité" xfId="2089" builtinId="9" hidden="1"/>
    <cellStyle name="Lien hypertexte visité" xfId="2091" builtinId="9" hidden="1"/>
    <cellStyle name="Lien hypertexte visité" xfId="2093" builtinId="9" hidden="1"/>
    <cellStyle name="Lien hypertexte visité" xfId="2095" builtinId="9" hidden="1"/>
    <cellStyle name="Lien hypertexte visité" xfId="2097" builtinId="9" hidden="1"/>
    <cellStyle name="Lien hypertexte visité" xfId="2099" builtinId="9" hidden="1"/>
    <cellStyle name="Lien hypertexte visité" xfId="2101" builtinId="9" hidden="1"/>
    <cellStyle name="Lien hypertexte visité" xfId="2103" builtinId="9" hidden="1"/>
    <cellStyle name="Lien hypertexte visité" xfId="2105" builtinId="9" hidden="1"/>
    <cellStyle name="Lien hypertexte visité" xfId="2107" builtinId="9" hidden="1"/>
    <cellStyle name="Lien hypertexte visité" xfId="2109" builtinId="9" hidden="1"/>
    <cellStyle name="Lien hypertexte visité" xfId="2111" builtinId="9" hidden="1"/>
    <cellStyle name="Lien hypertexte visité" xfId="2113" builtinId="9" hidden="1"/>
    <cellStyle name="Lien hypertexte visité" xfId="2115" builtinId="9" hidden="1"/>
    <cellStyle name="Lien hypertexte visité" xfId="2117" builtinId="9" hidden="1"/>
    <cellStyle name="Lien hypertexte visité" xfId="2119" builtinId="9" hidden="1"/>
    <cellStyle name="Lien hypertexte visité" xfId="2121" builtinId="9" hidden="1"/>
    <cellStyle name="Lien hypertexte visité" xfId="2123" builtinId="9" hidden="1"/>
    <cellStyle name="Lien hypertexte visité" xfId="2125" builtinId="9" hidden="1"/>
    <cellStyle name="Lien hypertexte visité" xfId="2127" builtinId="9" hidden="1"/>
    <cellStyle name="Lien hypertexte visité" xfId="2129" builtinId="9" hidden="1"/>
    <cellStyle name="Lien hypertexte visité" xfId="2131" builtinId="9" hidden="1"/>
    <cellStyle name="Lien hypertexte visité" xfId="2133" builtinId="9" hidden="1"/>
    <cellStyle name="Lien hypertexte visité" xfId="2135" builtinId="9" hidden="1"/>
    <cellStyle name="Lien hypertexte visité" xfId="2137" builtinId="9" hidden="1"/>
    <cellStyle name="Lien hypertexte visité" xfId="2139" builtinId="9" hidden="1"/>
    <cellStyle name="Lien hypertexte visité" xfId="2141" builtinId="9" hidden="1"/>
    <cellStyle name="Lien hypertexte visité" xfId="2143" builtinId="9" hidden="1"/>
    <cellStyle name="Lien hypertexte visité" xfId="2145" builtinId="9" hidden="1"/>
    <cellStyle name="Lien hypertexte visité" xfId="2147" builtinId="9" hidden="1"/>
    <cellStyle name="Lien hypertexte visité" xfId="2149" builtinId="9" hidden="1"/>
    <cellStyle name="Lien hypertexte visité" xfId="2151" builtinId="9" hidden="1"/>
    <cellStyle name="Lien hypertexte visité" xfId="2153" builtinId="9" hidden="1"/>
    <cellStyle name="Lien hypertexte visité" xfId="2155" builtinId="9" hidden="1"/>
    <cellStyle name="Lien hypertexte visité" xfId="2157" builtinId="9" hidden="1"/>
    <cellStyle name="Lien hypertexte visité" xfId="2159" builtinId="9" hidden="1"/>
    <cellStyle name="Lien hypertexte visité" xfId="2161" builtinId="9" hidden="1"/>
    <cellStyle name="Lien hypertexte visité" xfId="2163" builtinId="9" hidden="1"/>
    <cellStyle name="Lien hypertexte visité" xfId="2165" builtinId="9" hidden="1"/>
    <cellStyle name="Lien hypertexte visité" xfId="2167" builtinId="9" hidden="1"/>
    <cellStyle name="Lien hypertexte visité" xfId="2169" builtinId="9" hidden="1"/>
    <cellStyle name="Lien hypertexte visité" xfId="2171" builtinId="9" hidden="1"/>
    <cellStyle name="Lien hypertexte visité" xfId="2173" builtinId="9" hidden="1"/>
    <cellStyle name="Lien hypertexte visité" xfId="2175" builtinId="9" hidden="1"/>
    <cellStyle name="Lien hypertexte visité" xfId="2177" builtinId="9" hidden="1"/>
    <cellStyle name="Lien hypertexte visité" xfId="2179" builtinId="9" hidden="1"/>
    <cellStyle name="Lien hypertexte visité" xfId="2181" builtinId="9" hidden="1"/>
    <cellStyle name="Lien hypertexte visité" xfId="2183" builtinId="9" hidden="1"/>
    <cellStyle name="Lien hypertexte visité" xfId="2185" builtinId="9" hidden="1"/>
    <cellStyle name="Lien hypertexte visité" xfId="2187" builtinId="9" hidden="1"/>
    <cellStyle name="Lien hypertexte visité" xfId="2189" builtinId="9" hidden="1"/>
    <cellStyle name="Lien hypertexte visité" xfId="2191" builtinId="9" hidden="1"/>
    <cellStyle name="Lien hypertexte visité" xfId="2193" builtinId="9" hidden="1"/>
    <cellStyle name="Lien hypertexte visité" xfId="2195" builtinId="9" hidden="1"/>
    <cellStyle name="Lien hypertexte visité" xfId="2197" builtinId="9" hidden="1"/>
    <cellStyle name="Lien hypertexte visité" xfId="2199" builtinId="9" hidden="1"/>
    <cellStyle name="Lien hypertexte visité" xfId="2201" builtinId="9" hidden="1"/>
    <cellStyle name="Lien hypertexte visité" xfId="2203" builtinId="9" hidden="1"/>
    <cellStyle name="Lien hypertexte visité" xfId="2205" builtinId="9" hidden="1"/>
    <cellStyle name="Lien hypertexte visité" xfId="2207" builtinId="9" hidden="1"/>
    <cellStyle name="Lien hypertexte visité" xfId="2209" builtinId="9" hidden="1"/>
    <cellStyle name="Lien hypertexte visité" xfId="2211" builtinId="9" hidden="1"/>
    <cellStyle name="Lien hypertexte visité" xfId="2213" builtinId="9" hidden="1"/>
    <cellStyle name="Lien hypertexte visité" xfId="2215" builtinId="9" hidden="1"/>
    <cellStyle name="Lien hypertexte visité" xfId="2217" builtinId="9" hidden="1"/>
    <cellStyle name="Lien hypertexte visité" xfId="2219" builtinId="9" hidden="1"/>
    <cellStyle name="Lien hypertexte visité" xfId="2221" builtinId="9" hidden="1"/>
    <cellStyle name="Lien hypertexte visité" xfId="2223" builtinId="9" hidden="1"/>
    <cellStyle name="Lien hypertexte visité" xfId="2225" builtinId="9" hidden="1"/>
    <cellStyle name="Lien hypertexte visité" xfId="2227" builtinId="9" hidden="1"/>
    <cellStyle name="Lien hypertexte visité" xfId="2229" builtinId="9" hidden="1"/>
    <cellStyle name="Lien hypertexte visité" xfId="2231" builtinId="9" hidden="1"/>
    <cellStyle name="Lien hypertexte visité" xfId="2233" builtinId="9" hidden="1"/>
    <cellStyle name="Lien hypertexte visité" xfId="2235" builtinId="9" hidden="1"/>
    <cellStyle name="Lien hypertexte visité" xfId="2237" builtinId="9" hidden="1"/>
    <cellStyle name="Lien hypertexte visité" xfId="2239" builtinId="9" hidden="1"/>
    <cellStyle name="Lien hypertexte visité" xfId="2241" builtinId="9" hidden="1"/>
    <cellStyle name="Lien hypertexte visité" xfId="2243" builtinId="9" hidden="1"/>
    <cellStyle name="Lien hypertexte visité" xfId="2245" builtinId="9" hidden="1"/>
    <cellStyle name="Lien hypertexte visité" xfId="2247" builtinId="9" hidden="1"/>
    <cellStyle name="Lien hypertexte visité" xfId="2249" builtinId="9" hidden="1"/>
    <cellStyle name="Lien hypertexte visité" xfId="2251" builtinId="9" hidden="1"/>
    <cellStyle name="Lien hypertexte visité" xfId="2253" builtinId="9" hidden="1"/>
    <cellStyle name="Lien hypertexte visité" xfId="2255" builtinId="9" hidden="1"/>
    <cellStyle name="Lien hypertexte visité" xfId="2257" builtinId="9" hidden="1"/>
    <cellStyle name="Lien hypertexte visité" xfId="2259" builtinId="9" hidden="1"/>
    <cellStyle name="Lien hypertexte visité" xfId="2261" builtinId="9" hidden="1"/>
    <cellStyle name="Lien hypertexte visité" xfId="2263" builtinId="9" hidden="1"/>
    <cellStyle name="Lien hypertexte visité" xfId="2265" builtinId="9" hidden="1"/>
    <cellStyle name="Lien hypertexte visité" xfId="2267" builtinId="9" hidden="1"/>
    <cellStyle name="Lien hypertexte visité" xfId="2269" builtinId="9" hidden="1"/>
    <cellStyle name="Lien hypertexte visité" xfId="2271" builtinId="9" hidden="1"/>
    <cellStyle name="Lien hypertexte visité" xfId="2273" builtinId="9" hidden="1"/>
    <cellStyle name="Lien hypertexte visité" xfId="2275" builtinId="9" hidden="1"/>
    <cellStyle name="Lien hypertexte visité" xfId="2277" builtinId="9" hidden="1"/>
    <cellStyle name="Lien hypertexte visité" xfId="2279" builtinId="9" hidden="1"/>
    <cellStyle name="Lien hypertexte visité" xfId="2281" builtinId="9" hidden="1"/>
    <cellStyle name="Lien hypertexte visité" xfId="2283" builtinId="9" hidden="1"/>
    <cellStyle name="Lien hypertexte visité" xfId="2285" builtinId="9" hidden="1"/>
    <cellStyle name="Lien hypertexte visité" xfId="2287" builtinId="9" hidden="1"/>
    <cellStyle name="Lien hypertexte visité" xfId="2289" builtinId="9" hidden="1"/>
    <cellStyle name="Lien hypertexte visité" xfId="2291" builtinId="9" hidden="1"/>
    <cellStyle name="Lien hypertexte visité" xfId="2293" builtinId="9" hidden="1"/>
    <cellStyle name="Lien hypertexte visité" xfId="2295" builtinId="9" hidden="1"/>
    <cellStyle name="Lien hypertexte visité" xfId="2297" builtinId="9" hidden="1"/>
    <cellStyle name="Lien hypertexte visité" xfId="2299" builtinId="9" hidden="1"/>
    <cellStyle name="Lien hypertexte visité" xfId="2301" builtinId="9" hidden="1"/>
    <cellStyle name="Lien hypertexte visité" xfId="2303" builtinId="9" hidden="1"/>
    <cellStyle name="Lien hypertexte visité" xfId="2305" builtinId="9" hidden="1"/>
    <cellStyle name="Lien hypertexte visité" xfId="2307" builtinId="9" hidden="1"/>
    <cellStyle name="Lien hypertexte visité" xfId="2309" builtinId="9" hidden="1"/>
    <cellStyle name="Lien hypertexte visité" xfId="2311" builtinId="9" hidden="1"/>
    <cellStyle name="Lien hypertexte visité" xfId="2313" builtinId="9" hidden="1"/>
    <cellStyle name="Lien hypertexte visité" xfId="2315" builtinId="9" hidden="1"/>
    <cellStyle name="Lien hypertexte visité" xfId="2317" builtinId="9" hidden="1"/>
    <cellStyle name="Lien hypertexte visité" xfId="2319" builtinId="9" hidden="1"/>
    <cellStyle name="Lien hypertexte visité" xfId="2321" builtinId="9" hidden="1"/>
    <cellStyle name="Lien hypertexte visité" xfId="2323" builtinId="9" hidden="1"/>
    <cellStyle name="Lien hypertexte visité" xfId="2325" builtinId="9" hidden="1"/>
    <cellStyle name="Lien hypertexte visité" xfId="2327" builtinId="9" hidden="1"/>
    <cellStyle name="Lien hypertexte visité" xfId="2329" builtinId="9" hidden="1"/>
    <cellStyle name="Lien hypertexte visité" xfId="2331" builtinId="9" hidden="1"/>
    <cellStyle name="Lien hypertexte visité" xfId="2333" builtinId="9" hidden="1"/>
    <cellStyle name="Lien hypertexte visité" xfId="2335" builtinId="9" hidden="1"/>
    <cellStyle name="Lien hypertexte visité" xfId="2337" builtinId="9" hidden="1"/>
    <cellStyle name="Lien hypertexte visité" xfId="2339" builtinId="9" hidden="1"/>
    <cellStyle name="Lien hypertexte visité" xfId="2341" builtinId="9" hidden="1"/>
    <cellStyle name="Lien hypertexte visité" xfId="2343" builtinId="9" hidden="1"/>
    <cellStyle name="Lien hypertexte visité" xfId="2345" builtinId="9" hidden="1"/>
    <cellStyle name="Lien hypertexte visité" xfId="2347" builtinId="9" hidden="1"/>
    <cellStyle name="Lien hypertexte visité" xfId="2349" builtinId="9" hidden="1"/>
    <cellStyle name="Lien hypertexte visité" xfId="2351" builtinId="9" hidden="1"/>
    <cellStyle name="Lien hypertexte visité" xfId="2353" builtinId="9" hidden="1"/>
    <cellStyle name="Lien hypertexte visité" xfId="2355" builtinId="9" hidden="1"/>
    <cellStyle name="Lien hypertexte visité" xfId="2357" builtinId="9" hidden="1"/>
    <cellStyle name="Lien hypertexte visité" xfId="2359" builtinId="9" hidden="1"/>
    <cellStyle name="Lien hypertexte visité" xfId="2361" builtinId="9" hidden="1"/>
    <cellStyle name="Lien hypertexte visité" xfId="2363" builtinId="9" hidden="1"/>
    <cellStyle name="Lien hypertexte visité" xfId="2365" builtinId="9" hidden="1"/>
    <cellStyle name="Lien hypertexte visité" xfId="2367" builtinId="9" hidden="1"/>
    <cellStyle name="Lien hypertexte visité" xfId="2369" builtinId="9" hidden="1"/>
    <cellStyle name="Lien hypertexte visité" xfId="2371" builtinId="9" hidden="1"/>
    <cellStyle name="Lien hypertexte visité" xfId="2373" builtinId="9" hidden="1"/>
    <cellStyle name="Lien hypertexte visité" xfId="2375" builtinId="9" hidden="1"/>
    <cellStyle name="Lien hypertexte visité" xfId="2377" builtinId="9" hidden="1"/>
    <cellStyle name="Lien hypertexte visité" xfId="2379" builtinId="9" hidden="1"/>
    <cellStyle name="Lien hypertexte visité" xfId="2381" builtinId="9" hidden="1"/>
    <cellStyle name="Lien hypertexte visité" xfId="2383" builtinId="9" hidden="1"/>
    <cellStyle name="Lien hypertexte visité" xfId="2385" builtinId="9" hidden="1"/>
    <cellStyle name="Lien hypertexte visité" xfId="2387" builtinId="9" hidden="1"/>
    <cellStyle name="Lien hypertexte visité" xfId="2389" builtinId="9" hidden="1"/>
    <cellStyle name="Lien hypertexte visité" xfId="2391" builtinId="9" hidden="1"/>
    <cellStyle name="Lien hypertexte visité" xfId="2393" builtinId="9" hidden="1"/>
    <cellStyle name="Lien hypertexte visité" xfId="2395" builtinId="9" hidden="1"/>
    <cellStyle name="Lien hypertexte visité" xfId="2397" builtinId="9" hidden="1"/>
    <cellStyle name="Lien hypertexte visité" xfId="2399" builtinId="9" hidden="1"/>
    <cellStyle name="Lien hypertexte visité" xfId="2401" builtinId="9" hidden="1"/>
    <cellStyle name="Lien hypertexte visité" xfId="2403" builtinId="9" hidden="1"/>
    <cellStyle name="Lien hypertexte visité" xfId="2405" builtinId="9" hidden="1"/>
    <cellStyle name="Lien hypertexte visité" xfId="2407" builtinId="9" hidden="1"/>
    <cellStyle name="Lien hypertexte visité" xfId="2409" builtinId="9" hidden="1"/>
    <cellStyle name="Lien hypertexte visité" xfId="2411" builtinId="9" hidden="1"/>
    <cellStyle name="Lien hypertexte visité" xfId="2413" builtinId="9" hidden="1"/>
    <cellStyle name="Lien hypertexte visité" xfId="2415" builtinId="9" hidden="1"/>
    <cellStyle name="Lien hypertexte visité" xfId="2417" builtinId="9" hidden="1"/>
    <cellStyle name="Lien hypertexte visité" xfId="2419" builtinId="9" hidden="1"/>
    <cellStyle name="Lien hypertexte visité" xfId="2421" builtinId="9" hidden="1"/>
    <cellStyle name="Lien hypertexte visité" xfId="2423" builtinId="9" hidden="1"/>
    <cellStyle name="Lien hypertexte visité" xfId="2425" builtinId="9" hidden="1"/>
    <cellStyle name="Lien hypertexte visité" xfId="2427" builtinId="9" hidden="1"/>
    <cellStyle name="Lien hypertexte visité" xfId="2429" builtinId="9" hidden="1"/>
    <cellStyle name="Lien hypertexte visité" xfId="2431" builtinId="9" hidden="1"/>
    <cellStyle name="Lien hypertexte visité" xfId="2433" builtinId="9" hidden="1"/>
    <cellStyle name="Lien hypertexte visité" xfId="2435" builtinId="9" hidden="1"/>
    <cellStyle name="Lien hypertexte visité" xfId="2437" builtinId="9" hidden="1"/>
    <cellStyle name="Lien hypertexte visité" xfId="2439" builtinId="9" hidden="1"/>
    <cellStyle name="Lien hypertexte visité" xfId="2441" builtinId="9" hidden="1"/>
    <cellStyle name="Lien hypertexte visité" xfId="2443" builtinId="9" hidden="1"/>
    <cellStyle name="Lien hypertexte visité" xfId="2445" builtinId="9" hidden="1"/>
    <cellStyle name="Lien hypertexte visité" xfId="2447" builtinId="9" hidden="1"/>
    <cellStyle name="Lien hypertexte visité" xfId="2449" builtinId="9" hidden="1"/>
    <cellStyle name="Lien hypertexte visité" xfId="2451" builtinId="9" hidden="1"/>
    <cellStyle name="Lien hypertexte visité" xfId="2453" builtinId="9" hidden="1"/>
    <cellStyle name="Lien hypertexte visité" xfId="2455" builtinId="9" hidden="1"/>
    <cellStyle name="Lien hypertexte visité" xfId="2457" builtinId="9" hidden="1"/>
    <cellStyle name="Lien hypertexte visité" xfId="2459" builtinId="9" hidden="1"/>
    <cellStyle name="Lien hypertexte visité" xfId="2461" builtinId="9" hidden="1"/>
    <cellStyle name="Lien hypertexte visité" xfId="2463" builtinId="9" hidden="1"/>
    <cellStyle name="Lien hypertexte visité" xfId="2465" builtinId="9" hidden="1"/>
    <cellStyle name="Lien hypertexte visité" xfId="2467" builtinId="9" hidden="1"/>
    <cellStyle name="Lien hypertexte visité" xfId="2469" builtinId="9" hidden="1"/>
    <cellStyle name="Lien hypertexte visité" xfId="2471" builtinId="9" hidden="1"/>
    <cellStyle name="Lien hypertexte visité" xfId="2473" builtinId="9" hidden="1"/>
    <cellStyle name="Lien hypertexte visité" xfId="2475" builtinId="9" hidden="1"/>
    <cellStyle name="Lien hypertexte visité" xfId="2477" builtinId="9" hidden="1"/>
    <cellStyle name="Lien hypertexte visité" xfId="2479" builtinId="9" hidden="1"/>
    <cellStyle name="Lien hypertexte visité" xfId="2481" builtinId="9" hidden="1"/>
    <cellStyle name="Lien hypertexte visité" xfId="2483" builtinId="9" hidden="1"/>
    <cellStyle name="Lien hypertexte visité" xfId="2485" builtinId="9" hidden="1"/>
    <cellStyle name="Lien hypertexte visité" xfId="2487" builtinId="9" hidden="1"/>
    <cellStyle name="Lien hypertexte visité" xfId="2489" builtinId="9" hidden="1"/>
    <cellStyle name="Lien hypertexte visité" xfId="2491" builtinId="9" hidden="1"/>
    <cellStyle name="Lien hypertexte visité" xfId="2493" builtinId="9" hidden="1"/>
    <cellStyle name="Lien hypertexte visité" xfId="2495" builtinId="9" hidden="1"/>
    <cellStyle name="Lien hypertexte visité" xfId="2497" builtinId="9" hidden="1"/>
    <cellStyle name="Lien hypertexte visité" xfId="2499" builtinId="9" hidden="1"/>
    <cellStyle name="Lien hypertexte visité" xfId="2501" builtinId="9" hidden="1"/>
    <cellStyle name="Lien hypertexte visité" xfId="2503" builtinId="9" hidden="1"/>
    <cellStyle name="Lien hypertexte visité" xfId="2505" builtinId="9" hidden="1"/>
    <cellStyle name="Lien hypertexte visité" xfId="2507" builtinId="9" hidden="1"/>
    <cellStyle name="Lien hypertexte visité" xfId="2509" builtinId="9" hidden="1"/>
    <cellStyle name="Lien hypertexte visité" xfId="2511" builtinId="9" hidden="1"/>
    <cellStyle name="Lien hypertexte visité" xfId="2513" builtinId="9" hidden="1"/>
    <cellStyle name="Lien hypertexte visité" xfId="2515" builtinId="9" hidden="1"/>
    <cellStyle name="Lien hypertexte visité" xfId="2517" builtinId="9" hidden="1"/>
    <cellStyle name="Lien hypertexte visité" xfId="2519" builtinId="9" hidden="1"/>
    <cellStyle name="Lien hypertexte visité" xfId="2521" builtinId="9" hidden="1"/>
    <cellStyle name="Lien hypertexte visité" xfId="2523" builtinId="9" hidden="1"/>
    <cellStyle name="Lien hypertexte visité" xfId="2525" builtinId="9" hidden="1"/>
    <cellStyle name="Lien hypertexte visité" xfId="2527" builtinId="9" hidden="1"/>
    <cellStyle name="Lien hypertexte visité" xfId="2529" builtinId="9" hidden="1"/>
    <cellStyle name="Lien hypertexte visité" xfId="2531" builtinId="9" hidden="1"/>
    <cellStyle name="Lien hypertexte visité" xfId="2533" builtinId="9" hidden="1"/>
    <cellStyle name="Lien hypertexte visité" xfId="2535" builtinId="9" hidden="1"/>
    <cellStyle name="Lien hypertexte visité" xfId="2537" builtinId="9" hidden="1"/>
    <cellStyle name="Lien hypertexte visité" xfId="2539" builtinId="9" hidden="1"/>
    <cellStyle name="Lien hypertexte visité" xfId="2541" builtinId="9" hidden="1"/>
    <cellStyle name="Lien hypertexte visité" xfId="2543" builtinId="9" hidden="1"/>
    <cellStyle name="Lien hypertexte visité" xfId="2545" builtinId="9" hidden="1"/>
    <cellStyle name="Lien hypertexte visité" xfId="2547" builtinId="9" hidden="1"/>
    <cellStyle name="Lien hypertexte visité" xfId="2549" builtinId="9" hidden="1"/>
    <cellStyle name="Lien hypertexte visité" xfId="2551" builtinId="9" hidden="1"/>
    <cellStyle name="Lien hypertexte visité" xfId="2553" builtinId="9" hidden="1"/>
    <cellStyle name="Lien hypertexte visité" xfId="2555" builtinId="9" hidden="1"/>
    <cellStyle name="Lien hypertexte visité" xfId="2557" builtinId="9" hidden="1"/>
    <cellStyle name="Lien hypertexte visité" xfId="2559" builtinId="9" hidden="1"/>
    <cellStyle name="Lien hypertexte visité" xfId="2561" builtinId="9" hidden="1"/>
    <cellStyle name="Lien hypertexte visité" xfId="2563" builtinId="9" hidden="1"/>
    <cellStyle name="Lien hypertexte visité" xfId="2565" builtinId="9" hidden="1"/>
    <cellStyle name="Lien hypertexte visité" xfId="2567" builtinId="9" hidden="1"/>
    <cellStyle name="Lien hypertexte visité" xfId="2569" builtinId="9" hidden="1"/>
    <cellStyle name="Lien hypertexte visité" xfId="2571" builtinId="9" hidden="1"/>
    <cellStyle name="Lien hypertexte visité" xfId="2573" builtinId="9" hidden="1"/>
    <cellStyle name="Lien hypertexte visité" xfId="2575" builtinId="9" hidden="1"/>
    <cellStyle name="Lien hypertexte visité" xfId="2577" builtinId="9" hidden="1"/>
    <cellStyle name="Lien hypertexte visité" xfId="2579" builtinId="9" hidden="1"/>
    <cellStyle name="Lien hypertexte visité" xfId="2581" builtinId="9" hidden="1"/>
    <cellStyle name="Lien hypertexte visité" xfId="2583" builtinId="9" hidden="1"/>
    <cellStyle name="Lien hypertexte visité" xfId="2585" builtinId="9" hidden="1"/>
    <cellStyle name="Lien hypertexte visité" xfId="2587" builtinId="9" hidden="1"/>
    <cellStyle name="Lien hypertexte visité" xfId="2589" builtinId="9" hidden="1"/>
    <cellStyle name="Lien hypertexte visité" xfId="2591" builtinId="9" hidden="1"/>
    <cellStyle name="Lien hypertexte visité" xfId="2593" builtinId="9" hidden="1"/>
    <cellStyle name="Lien hypertexte visité" xfId="2595" builtinId="9" hidden="1"/>
    <cellStyle name="Lien hypertexte visité" xfId="2597" builtinId="9" hidden="1"/>
    <cellStyle name="Lien hypertexte visité" xfId="2599" builtinId="9" hidden="1"/>
    <cellStyle name="Lien hypertexte visité" xfId="2601" builtinId="9" hidden="1"/>
    <cellStyle name="Lien hypertexte visité" xfId="2603" builtinId="9" hidden="1"/>
    <cellStyle name="Lien hypertexte visité" xfId="2605" builtinId="9" hidden="1"/>
    <cellStyle name="Lien hypertexte visité" xfId="2607" builtinId="9" hidden="1"/>
    <cellStyle name="Lien hypertexte visité" xfId="2609" builtinId="9" hidden="1"/>
    <cellStyle name="Lien hypertexte visité" xfId="2611" builtinId="9" hidden="1"/>
    <cellStyle name="Lien hypertexte visité" xfId="2613" builtinId="9" hidden="1"/>
    <cellStyle name="Lien hypertexte visité" xfId="2615" builtinId="9" hidden="1"/>
    <cellStyle name="Lien hypertexte visité" xfId="2617" builtinId="9" hidden="1"/>
    <cellStyle name="Lien hypertexte visité" xfId="2619" builtinId="9" hidden="1"/>
    <cellStyle name="Lien hypertexte visité" xfId="2621" builtinId="9" hidden="1"/>
    <cellStyle name="Lien hypertexte visité" xfId="2623" builtinId="9" hidden="1"/>
    <cellStyle name="Lien hypertexte visité" xfId="2625" builtinId="9" hidden="1"/>
    <cellStyle name="Lien hypertexte visité" xfId="2627" builtinId="9" hidden="1"/>
    <cellStyle name="Lien hypertexte visité" xfId="2629" builtinId="9" hidden="1"/>
    <cellStyle name="Lien hypertexte visité" xfId="2631" builtinId="9" hidden="1"/>
    <cellStyle name="Lien hypertexte visité" xfId="2633" builtinId="9" hidden="1"/>
    <cellStyle name="Lien hypertexte visité" xfId="2635" builtinId="9" hidden="1"/>
    <cellStyle name="Lien hypertexte visité" xfId="2637" builtinId="9" hidden="1"/>
    <cellStyle name="Lien hypertexte visité" xfId="2639" builtinId="9" hidden="1"/>
    <cellStyle name="Lien hypertexte visité" xfId="2641" builtinId="9" hidden="1"/>
    <cellStyle name="Lien hypertexte visité" xfId="2643" builtinId="9" hidden="1"/>
    <cellStyle name="Lien hypertexte visité" xfId="2645" builtinId="9" hidden="1"/>
    <cellStyle name="Lien hypertexte visité" xfId="2647" builtinId="9" hidden="1"/>
    <cellStyle name="Lien hypertexte visité" xfId="2649" builtinId="9" hidden="1"/>
    <cellStyle name="Lien hypertexte visité" xfId="2651" builtinId="9" hidden="1"/>
    <cellStyle name="Lien hypertexte visité" xfId="2653" builtinId="9" hidden="1"/>
    <cellStyle name="Lien hypertexte visité" xfId="2655" builtinId="9" hidden="1"/>
    <cellStyle name="Lien hypertexte visité" xfId="2657" builtinId="9" hidden="1"/>
    <cellStyle name="Lien hypertexte visité" xfId="2659" builtinId="9" hidden="1"/>
    <cellStyle name="Lien hypertexte visité" xfId="2661" builtinId="9" hidden="1"/>
    <cellStyle name="Lien hypertexte visité" xfId="2663" builtinId="9" hidden="1"/>
    <cellStyle name="Lien hypertexte visité" xfId="2665" builtinId="9" hidden="1"/>
    <cellStyle name="Lien hypertexte visité" xfId="2667" builtinId="9" hidden="1"/>
    <cellStyle name="Lien hypertexte visité" xfId="2669" builtinId="9" hidden="1"/>
    <cellStyle name="Lien hypertexte visité" xfId="2671" builtinId="9" hidden="1"/>
    <cellStyle name="Lien hypertexte visité" xfId="2673" builtinId="9" hidden="1"/>
    <cellStyle name="Lien hypertexte visité" xfId="2675" builtinId="9" hidden="1"/>
    <cellStyle name="Lien hypertexte visité" xfId="2677" builtinId="9" hidden="1"/>
    <cellStyle name="Lien hypertexte visité" xfId="2679" builtinId="9" hidden="1"/>
    <cellStyle name="Lien hypertexte visité" xfId="2681" builtinId="9" hidden="1"/>
    <cellStyle name="Lien hypertexte visité" xfId="2683" builtinId="9" hidden="1"/>
    <cellStyle name="Lien hypertexte visité" xfId="2685" builtinId="9" hidden="1"/>
    <cellStyle name="Lien hypertexte visité" xfId="2687" builtinId="9" hidden="1"/>
    <cellStyle name="Lien hypertexte visité" xfId="2689" builtinId="9" hidden="1"/>
    <cellStyle name="Lien hypertexte visité" xfId="2691" builtinId="9" hidden="1"/>
    <cellStyle name="Lien hypertexte visité" xfId="2693" builtinId="9" hidden="1"/>
    <cellStyle name="Lien hypertexte visité" xfId="2695" builtinId="9" hidden="1"/>
    <cellStyle name="Lien hypertexte visité" xfId="2697" builtinId="9" hidden="1"/>
    <cellStyle name="Lien hypertexte visité" xfId="2699" builtinId="9" hidden="1"/>
    <cellStyle name="Lien hypertexte visité" xfId="2701" builtinId="9" hidden="1"/>
    <cellStyle name="Lien hypertexte visité" xfId="2703" builtinId="9" hidden="1"/>
    <cellStyle name="Lien hypertexte visité" xfId="2705" builtinId="9" hidden="1"/>
    <cellStyle name="Lien hypertexte visité" xfId="2707" builtinId="9" hidden="1"/>
    <cellStyle name="Lien hypertexte visité" xfId="2709" builtinId="9" hidden="1"/>
    <cellStyle name="Lien hypertexte visité" xfId="2711" builtinId="9" hidden="1"/>
    <cellStyle name="Lien hypertexte visité" xfId="2713" builtinId="9" hidden="1"/>
    <cellStyle name="Lien hypertexte visité" xfId="2715" builtinId="9" hidden="1"/>
    <cellStyle name="Lien hypertexte visité" xfId="2717" builtinId="9" hidden="1"/>
    <cellStyle name="Lien hypertexte visité" xfId="2719" builtinId="9" hidden="1"/>
    <cellStyle name="Lien hypertexte visité" xfId="2721" builtinId="9" hidden="1"/>
    <cellStyle name="Lien hypertexte visité" xfId="2723" builtinId="9" hidden="1"/>
    <cellStyle name="Lien hypertexte visité" xfId="2725" builtinId="9" hidden="1"/>
    <cellStyle name="Lien hypertexte visité" xfId="2727" builtinId="9" hidden="1"/>
    <cellStyle name="Lien hypertexte visité" xfId="2729" builtinId="9" hidden="1"/>
    <cellStyle name="Lien hypertexte visité" xfId="2731" builtinId="9" hidden="1"/>
    <cellStyle name="Lien hypertexte visité" xfId="2733" builtinId="9" hidden="1"/>
    <cellStyle name="Lien hypertexte visité" xfId="2735" builtinId="9" hidden="1"/>
    <cellStyle name="Lien hypertexte visité" xfId="2737" builtinId="9" hidden="1"/>
    <cellStyle name="Lien hypertexte visité" xfId="2739" builtinId="9" hidden="1"/>
    <cellStyle name="Lien hypertexte visité" xfId="2741" builtinId="9" hidden="1"/>
    <cellStyle name="Lien hypertexte visité" xfId="2743" builtinId="9" hidden="1"/>
    <cellStyle name="Lien hypertexte visité" xfId="2745" builtinId="9" hidden="1"/>
    <cellStyle name="Lien hypertexte visité" xfId="2747" builtinId="9" hidden="1"/>
    <cellStyle name="Lien hypertexte visité" xfId="2749" builtinId="9" hidden="1"/>
    <cellStyle name="Lien hypertexte visité" xfId="2751" builtinId="9" hidden="1"/>
    <cellStyle name="Lien hypertexte visité" xfId="2753" builtinId="9" hidden="1"/>
    <cellStyle name="Lien hypertexte visité" xfId="2755" builtinId="9" hidden="1"/>
    <cellStyle name="Lien hypertexte visité" xfId="2757" builtinId="9" hidden="1"/>
    <cellStyle name="Lien hypertexte visité" xfId="2759" builtinId="9" hidden="1"/>
    <cellStyle name="Lien hypertexte visité" xfId="2761" builtinId="9" hidden="1"/>
    <cellStyle name="Lien hypertexte visité" xfId="2763" builtinId="9" hidden="1"/>
    <cellStyle name="Lien hypertexte visité" xfId="2765" builtinId="9" hidden="1"/>
    <cellStyle name="Lien hypertexte visité" xfId="2767" builtinId="9" hidden="1"/>
    <cellStyle name="Lien hypertexte visité" xfId="2769" builtinId="9" hidden="1"/>
    <cellStyle name="Lien hypertexte visité" xfId="2771" builtinId="9" hidden="1"/>
    <cellStyle name="Lien hypertexte visité" xfId="2773" builtinId="9" hidden="1"/>
    <cellStyle name="Lien hypertexte visité" xfId="2775" builtinId="9" hidden="1"/>
    <cellStyle name="Lien hypertexte visité" xfId="2777" builtinId="9" hidden="1"/>
    <cellStyle name="Lien hypertexte visité" xfId="2779" builtinId="9" hidden="1"/>
    <cellStyle name="Lien hypertexte visité" xfId="2781" builtinId="9" hidden="1"/>
    <cellStyle name="Lien hypertexte visité" xfId="2783" builtinId="9" hidden="1"/>
    <cellStyle name="Lien hypertexte visité" xfId="2785" builtinId="9" hidden="1"/>
    <cellStyle name="Lien hypertexte visité" xfId="2787" builtinId="9" hidden="1"/>
    <cellStyle name="Lien hypertexte visité" xfId="2789" builtinId="9" hidden="1"/>
    <cellStyle name="Lien hypertexte visité" xfId="2791" builtinId="9" hidden="1"/>
    <cellStyle name="Lien hypertexte visité" xfId="2793" builtinId="9" hidden="1"/>
    <cellStyle name="Lien hypertexte visité" xfId="2795" builtinId="9" hidden="1"/>
    <cellStyle name="Lien hypertexte visité" xfId="2797" builtinId="9" hidden="1"/>
    <cellStyle name="Lien hypertexte visité" xfId="2799" builtinId="9" hidden="1"/>
    <cellStyle name="Lien hypertexte visité" xfId="2801" builtinId="9" hidden="1"/>
    <cellStyle name="Lien hypertexte visité" xfId="2803" builtinId="9" hidden="1"/>
    <cellStyle name="Lien hypertexte visité" xfId="2805" builtinId="9" hidden="1"/>
    <cellStyle name="Lien hypertexte visité" xfId="2807" builtinId="9" hidden="1"/>
    <cellStyle name="Lien hypertexte visité" xfId="2809" builtinId="9" hidden="1"/>
    <cellStyle name="Lien hypertexte visité" xfId="2811" builtinId="9" hidden="1"/>
    <cellStyle name="Lien hypertexte visité" xfId="2813" builtinId="9" hidden="1"/>
    <cellStyle name="Lien hypertexte visité" xfId="2815" builtinId="9" hidden="1"/>
    <cellStyle name="Lien hypertexte visité" xfId="2817" builtinId="9" hidden="1"/>
    <cellStyle name="Lien hypertexte visité" xfId="2819" builtinId="9" hidden="1"/>
    <cellStyle name="Lien hypertexte visité" xfId="2821" builtinId="9" hidden="1"/>
    <cellStyle name="Lien hypertexte visité" xfId="2823" builtinId="9" hidden="1"/>
    <cellStyle name="Lien hypertexte visité" xfId="2825" builtinId="9" hidden="1"/>
    <cellStyle name="Lien hypertexte visité" xfId="2827" builtinId="9" hidden="1"/>
    <cellStyle name="Lien hypertexte visité" xfId="2829" builtinId="9" hidden="1"/>
    <cellStyle name="Lien hypertexte visité" xfId="2831" builtinId="9" hidden="1"/>
    <cellStyle name="Lien hypertexte visité" xfId="2833" builtinId="9" hidden="1"/>
    <cellStyle name="Lien hypertexte visité" xfId="2835" builtinId="9" hidden="1"/>
    <cellStyle name="Lien hypertexte visité" xfId="2837" builtinId="9" hidden="1"/>
    <cellStyle name="Lien hypertexte visité" xfId="2839" builtinId="9" hidden="1"/>
    <cellStyle name="Lien hypertexte visité" xfId="2841" builtinId="9" hidden="1"/>
    <cellStyle name="Lien hypertexte visité" xfId="2843" builtinId="9" hidden="1"/>
    <cellStyle name="Lien hypertexte visité" xfId="2845" builtinId="9" hidden="1"/>
    <cellStyle name="Lien hypertexte visité" xfId="2847" builtinId="9" hidden="1"/>
    <cellStyle name="Lien hypertexte visité" xfId="2849" builtinId="9" hidden="1"/>
    <cellStyle name="Lien hypertexte visité" xfId="2851" builtinId="9" hidden="1"/>
    <cellStyle name="Lien hypertexte visité" xfId="2853" builtinId="9" hidden="1"/>
    <cellStyle name="Lien hypertexte visité" xfId="2855" builtinId="9" hidden="1"/>
    <cellStyle name="Lien hypertexte visité" xfId="2857" builtinId="9" hidden="1"/>
    <cellStyle name="Lien hypertexte visité" xfId="2859" builtinId="9" hidden="1"/>
    <cellStyle name="Lien hypertexte visité" xfId="2861" builtinId="9" hidden="1"/>
    <cellStyle name="Lien hypertexte visité" xfId="2863" builtinId="9" hidden="1"/>
    <cellStyle name="Lien hypertexte visité" xfId="2865" builtinId="9" hidden="1"/>
    <cellStyle name="Lien hypertexte visité" xfId="2867" builtinId="9" hidden="1"/>
    <cellStyle name="Lien hypertexte visité" xfId="2869" builtinId="9" hidden="1"/>
    <cellStyle name="Lien hypertexte visité" xfId="2871" builtinId="9" hidden="1"/>
    <cellStyle name="Lien hypertexte visité" xfId="2873" builtinId="9" hidden="1"/>
    <cellStyle name="Lien hypertexte visité" xfId="2875" builtinId="9" hidden="1"/>
    <cellStyle name="Lien hypertexte visité" xfId="2877" builtinId="9" hidden="1"/>
    <cellStyle name="Lien hypertexte visité" xfId="2879" builtinId="9" hidden="1"/>
    <cellStyle name="Lien hypertexte visité" xfId="2881" builtinId="9" hidden="1"/>
    <cellStyle name="Lien hypertexte visité" xfId="2883" builtinId="9" hidden="1"/>
    <cellStyle name="Lien hypertexte visité" xfId="2885" builtinId="9" hidden="1"/>
    <cellStyle name="Lien hypertexte visité" xfId="2887" builtinId="9" hidden="1"/>
    <cellStyle name="Lien hypertexte visité" xfId="2889" builtinId="9" hidden="1"/>
    <cellStyle name="Lien hypertexte visité" xfId="2891" builtinId="9" hidden="1"/>
    <cellStyle name="Lien hypertexte visité" xfId="2893" builtinId="9" hidden="1"/>
    <cellStyle name="Lien hypertexte visité" xfId="2895" builtinId="9" hidden="1"/>
    <cellStyle name="Lien hypertexte visité" xfId="2897" builtinId="9" hidden="1"/>
    <cellStyle name="Lien hypertexte visité" xfId="2899" builtinId="9" hidden="1"/>
    <cellStyle name="Lien hypertexte visité" xfId="2901" builtinId="9" hidden="1"/>
    <cellStyle name="Lien hypertexte visité" xfId="2903" builtinId="9" hidden="1"/>
    <cellStyle name="Lien hypertexte visité" xfId="2905" builtinId="9" hidden="1"/>
    <cellStyle name="Lien hypertexte visité" xfId="2907" builtinId="9" hidden="1"/>
    <cellStyle name="Lien hypertexte visité" xfId="2909" builtinId="9" hidden="1"/>
    <cellStyle name="Lien hypertexte visité" xfId="2911" builtinId="9" hidden="1"/>
    <cellStyle name="Lien hypertexte visité" xfId="2913" builtinId="9" hidden="1"/>
    <cellStyle name="Lien hypertexte visité" xfId="2915" builtinId="9" hidden="1"/>
    <cellStyle name="Lien hypertexte visité" xfId="2917" builtinId="9" hidden="1"/>
    <cellStyle name="Lien hypertexte visité" xfId="2919" builtinId="9" hidden="1"/>
    <cellStyle name="Lien hypertexte visité" xfId="2921" builtinId="9" hidden="1"/>
    <cellStyle name="Lien hypertexte visité" xfId="2923" builtinId="9" hidden="1"/>
    <cellStyle name="Lien hypertexte visité" xfId="2925" builtinId="9" hidden="1"/>
    <cellStyle name="Lien hypertexte visité" xfId="2927" builtinId="9" hidden="1"/>
    <cellStyle name="Lien hypertexte visité" xfId="2929" builtinId="9" hidden="1"/>
    <cellStyle name="Lien hypertexte visité" xfId="2931" builtinId="9" hidden="1"/>
    <cellStyle name="Lien hypertexte visité" xfId="2933" builtinId="9" hidden="1"/>
    <cellStyle name="Lien hypertexte visité" xfId="2935" builtinId="9" hidden="1"/>
    <cellStyle name="Lien hypertexte visité" xfId="2937" builtinId="9" hidden="1"/>
    <cellStyle name="Lien hypertexte visité" xfId="2939" builtinId="9" hidden="1"/>
    <cellStyle name="Lien hypertexte visité" xfId="2941" builtinId="9" hidden="1"/>
    <cellStyle name="Lien hypertexte visité" xfId="2943" builtinId="9" hidden="1"/>
    <cellStyle name="Lien hypertexte visité" xfId="2945" builtinId="9" hidden="1"/>
    <cellStyle name="Lien hypertexte visité" xfId="2947" builtinId="9" hidden="1"/>
    <cellStyle name="Lien hypertexte visité" xfId="2949" builtinId="9" hidden="1"/>
    <cellStyle name="Lien hypertexte visité" xfId="2951" builtinId="9" hidden="1"/>
    <cellStyle name="Lien hypertexte visité" xfId="2953" builtinId="9" hidden="1"/>
    <cellStyle name="Lien hypertexte visité" xfId="2955" builtinId="9" hidden="1"/>
    <cellStyle name="Lien hypertexte visité" xfId="2957" builtinId="9" hidden="1"/>
    <cellStyle name="Lien hypertexte visité" xfId="2959" builtinId="9" hidden="1"/>
    <cellStyle name="Lien hypertexte visité" xfId="2961" builtinId="9" hidden="1"/>
    <cellStyle name="Lien hypertexte visité" xfId="2963" builtinId="9" hidden="1"/>
    <cellStyle name="Lien hypertexte visité" xfId="2965" builtinId="9" hidden="1"/>
    <cellStyle name="Lien hypertexte visité" xfId="2967" builtinId="9" hidden="1"/>
    <cellStyle name="Lien hypertexte visité" xfId="2969" builtinId="9" hidden="1"/>
    <cellStyle name="Lien hypertexte visité" xfId="2971" builtinId="9" hidden="1"/>
    <cellStyle name="Lien hypertexte visité" xfId="2973" builtinId="9" hidden="1"/>
    <cellStyle name="Lien hypertexte visité" xfId="2975" builtinId="9" hidden="1"/>
    <cellStyle name="Lien hypertexte visité" xfId="2977" builtinId="9" hidden="1"/>
    <cellStyle name="Lien hypertexte visité" xfId="2979" builtinId="9" hidden="1"/>
    <cellStyle name="Lien hypertexte visité" xfId="2981" builtinId="9" hidden="1"/>
    <cellStyle name="Lien hypertexte visité" xfId="2983" builtinId="9" hidden="1"/>
    <cellStyle name="Lien hypertexte visité" xfId="2985" builtinId="9" hidden="1"/>
    <cellStyle name="Lien hypertexte visité" xfId="2987" builtinId="9" hidden="1"/>
    <cellStyle name="Lien hypertexte visité" xfId="2989" builtinId="9" hidden="1"/>
    <cellStyle name="Lien hypertexte visité" xfId="2991" builtinId="9" hidden="1"/>
    <cellStyle name="Lien hypertexte visité" xfId="2993" builtinId="9" hidden="1"/>
    <cellStyle name="Lien hypertexte visité" xfId="2995" builtinId="9" hidden="1"/>
    <cellStyle name="Lien hypertexte visité" xfId="2997" builtinId="9" hidden="1"/>
    <cellStyle name="Lien hypertexte visité" xfId="2999" builtinId="9" hidden="1"/>
    <cellStyle name="Lien hypertexte visité" xfId="3001" builtinId="9" hidden="1"/>
    <cellStyle name="Lien hypertexte visité" xfId="3003" builtinId="9" hidden="1"/>
    <cellStyle name="Lien hypertexte visité" xfId="3005" builtinId="9" hidden="1"/>
    <cellStyle name="Lien hypertexte visité" xfId="3007" builtinId="9" hidden="1"/>
    <cellStyle name="Lien hypertexte visité" xfId="3009" builtinId="9" hidden="1"/>
    <cellStyle name="Lien hypertexte visité" xfId="3011" builtinId="9" hidden="1"/>
    <cellStyle name="Lien hypertexte visité" xfId="3013" builtinId="9" hidden="1"/>
    <cellStyle name="Lien hypertexte visité" xfId="3015" builtinId="9" hidden="1"/>
    <cellStyle name="Lien hypertexte visité" xfId="3017" builtinId="9" hidden="1"/>
    <cellStyle name="Lien hypertexte visité" xfId="3019" builtinId="9" hidden="1"/>
    <cellStyle name="Lien hypertexte visité" xfId="3021" builtinId="9" hidden="1"/>
    <cellStyle name="Lien hypertexte visité" xfId="3023" builtinId="9" hidden="1"/>
    <cellStyle name="Lien hypertexte visité" xfId="3025" builtinId="9" hidden="1"/>
    <cellStyle name="Lien hypertexte visité" xfId="3027" builtinId="9" hidden="1"/>
    <cellStyle name="Lien hypertexte visité" xfId="3029" builtinId="9" hidden="1"/>
    <cellStyle name="Lien hypertexte visité" xfId="3031" builtinId="9" hidden="1"/>
    <cellStyle name="Lien hypertexte visité" xfId="3033" builtinId="9" hidden="1"/>
    <cellStyle name="Lien hypertexte visité" xfId="3035" builtinId="9" hidden="1"/>
    <cellStyle name="Lien hypertexte visité" xfId="3037" builtinId="9" hidden="1"/>
    <cellStyle name="Lien hypertexte visité" xfId="3039" builtinId="9" hidden="1"/>
    <cellStyle name="Lien hypertexte visité" xfId="3041" builtinId="9" hidden="1"/>
    <cellStyle name="Lien hypertexte visité" xfId="3043" builtinId="9" hidden="1"/>
    <cellStyle name="Lien hypertexte visité" xfId="3045" builtinId="9" hidden="1"/>
    <cellStyle name="Lien hypertexte visité" xfId="3047" builtinId="9" hidden="1"/>
    <cellStyle name="Lien hypertexte visité" xfId="3049" builtinId="9" hidden="1"/>
    <cellStyle name="Lien hypertexte visité" xfId="3051" builtinId="9" hidden="1"/>
    <cellStyle name="Lien hypertexte visité" xfId="3053" builtinId="9" hidden="1"/>
    <cellStyle name="Lien hypertexte visité" xfId="3055" builtinId="9" hidden="1"/>
    <cellStyle name="Lien hypertexte visité" xfId="3057" builtinId="9" hidden="1"/>
    <cellStyle name="Lien hypertexte visité" xfId="3059" builtinId="9" hidden="1"/>
    <cellStyle name="Lien hypertexte visité" xfId="3061" builtinId="9" hidden="1"/>
    <cellStyle name="Lien hypertexte visité" xfId="3063" builtinId="9" hidden="1"/>
    <cellStyle name="Lien hypertexte visité" xfId="3065" builtinId="9" hidden="1"/>
    <cellStyle name="Lien hypertexte visité" xfId="3067" builtinId="9" hidden="1"/>
    <cellStyle name="Lien hypertexte visité" xfId="3069" builtinId="9" hidden="1"/>
    <cellStyle name="Lien hypertexte visité" xfId="3071" builtinId="9" hidden="1"/>
    <cellStyle name="Lien hypertexte visité" xfId="3073" builtinId="9" hidden="1"/>
    <cellStyle name="Lien hypertexte visité" xfId="3075" builtinId="9" hidden="1"/>
    <cellStyle name="Lien hypertexte visité" xfId="3077" builtinId="9" hidden="1"/>
    <cellStyle name="Lien hypertexte visité" xfId="3079" builtinId="9" hidden="1"/>
    <cellStyle name="Lien hypertexte visité" xfId="3081" builtinId="9" hidden="1"/>
    <cellStyle name="Lien hypertexte visité" xfId="3083" builtinId="9" hidden="1"/>
    <cellStyle name="Lien hypertexte visité" xfId="3085" builtinId="9" hidden="1"/>
    <cellStyle name="Lien hypertexte visité" xfId="3087" builtinId="9" hidden="1"/>
    <cellStyle name="Lien hypertexte visité" xfId="3089" builtinId="9" hidden="1"/>
    <cellStyle name="Lien hypertexte visité" xfId="3091" builtinId="9" hidden="1"/>
    <cellStyle name="Lien hypertexte visité" xfId="3093" builtinId="9" hidden="1"/>
    <cellStyle name="Lien hypertexte visité" xfId="3095" builtinId="9" hidden="1"/>
    <cellStyle name="Lien hypertexte visité" xfId="3097" builtinId="9" hidden="1"/>
    <cellStyle name="Lien hypertexte visité" xfId="3099" builtinId="9" hidden="1"/>
    <cellStyle name="Lien hypertexte visité" xfId="3101" builtinId="9" hidden="1"/>
    <cellStyle name="Lien hypertexte visité" xfId="3103" builtinId="9" hidden="1"/>
    <cellStyle name="Lien hypertexte visité" xfId="3105" builtinId="9" hidden="1"/>
    <cellStyle name="Lien hypertexte visité" xfId="3107" builtinId="9" hidden="1"/>
    <cellStyle name="Lien hypertexte visité" xfId="3109" builtinId="9" hidden="1"/>
    <cellStyle name="Lien hypertexte visité" xfId="3111" builtinId="9" hidden="1"/>
    <cellStyle name="Lien hypertexte visité" xfId="3113" builtinId="9" hidden="1"/>
    <cellStyle name="Lien hypertexte visité" xfId="3115" builtinId="9" hidden="1"/>
    <cellStyle name="Lien hypertexte visité" xfId="3117" builtinId="9" hidden="1"/>
    <cellStyle name="Lien hypertexte visité" xfId="3119" builtinId="9" hidden="1"/>
    <cellStyle name="Lien hypertexte visité" xfId="3121" builtinId="9" hidden="1"/>
    <cellStyle name="Lien hypertexte visité" xfId="3123" builtinId="9" hidden="1"/>
    <cellStyle name="Lien hypertexte visité" xfId="3125" builtinId="9" hidden="1"/>
    <cellStyle name="Lien hypertexte visité" xfId="3127" builtinId="9" hidden="1"/>
    <cellStyle name="Lien hypertexte visité" xfId="3129" builtinId="9" hidden="1"/>
    <cellStyle name="Lien hypertexte visité" xfId="3131" builtinId="9" hidden="1"/>
    <cellStyle name="Lien hypertexte visité" xfId="3133" builtinId="9" hidden="1"/>
    <cellStyle name="Lien hypertexte visité" xfId="3135" builtinId="9" hidden="1"/>
    <cellStyle name="Lien hypertexte visité" xfId="3137" builtinId="9" hidden="1"/>
    <cellStyle name="Lien hypertexte visité" xfId="3139" builtinId="9" hidden="1"/>
    <cellStyle name="Lien hypertexte visité" xfId="3141" builtinId="9" hidden="1"/>
    <cellStyle name="Lien hypertexte visité" xfId="3143" builtinId="9" hidden="1"/>
    <cellStyle name="Lien hypertexte visité" xfId="3145" builtinId="9" hidden="1"/>
    <cellStyle name="Lien hypertexte visité" xfId="3147" builtinId="9" hidden="1"/>
    <cellStyle name="Lien hypertexte visité" xfId="3149" builtinId="9" hidden="1"/>
    <cellStyle name="Lien hypertexte visité" xfId="3151" builtinId="9" hidden="1"/>
    <cellStyle name="Lien hypertexte visité" xfId="3153" builtinId="9" hidden="1"/>
    <cellStyle name="Lien hypertexte visité" xfId="3155" builtinId="9" hidden="1"/>
    <cellStyle name="Lien hypertexte visité" xfId="3157" builtinId="9" hidden="1"/>
    <cellStyle name="Lien hypertexte visité" xfId="3159" builtinId="9" hidden="1"/>
    <cellStyle name="Lien hypertexte visité" xfId="3161" builtinId="9" hidden="1"/>
    <cellStyle name="Lien hypertexte visité" xfId="3163" builtinId="9" hidden="1"/>
    <cellStyle name="Lien hypertexte visité" xfId="3165" builtinId="9" hidden="1"/>
    <cellStyle name="Lien hypertexte visité" xfId="3167" builtinId="9" hidden="1"/>
    <cellStyle name="Lien hypertexte visité" xfId="3169" builtinId="9" hidden="1"/>
    <cellStyle name="Lien hypertexte visité" xfId="3171" builtinId="9" hidden="1"/>
    <cellStyle name="Lien hypertexte visité" xfId="3173" builtinId="9" hidden="1"/>
    <cellStyle name="Lien hypertexte visité" xfId="3175" builtinId="9" hidden="1"/>
    <cellStyle name="Lien hypertexte visité" xfId="3177" builtinId="9" hidden="1"/>
    <cellStyle name="Lien hypertexte visité" xfId="3179" builtinId="9" hidden="1"/>
    <cellStyle name="Lien hypertexte visité" xfId="3181" builtinId="9" hidden="1"/>
    <cellStyle name="Lien hypertexte visité" xfId="3183" builtinId="9" hidden="1"/>
    <cellStyle name="Lien hypertexte visité" xfId="3185" builtinId="9" hidden="1"/>
    <cellStyle name="Lien hypertexte visité" xfId="3187" builtinId="9" hidden="1"/>
    <cellStyle name="Lien hypertexte visité" xfId="3189" builtinId="9" hidden="1"/>
    <cellStyle name="Lien hypertexte visité" xfId="3191" builtinId="9" hidden="1"/>
    <cellStyle name="Lien hypertexte visité" xfId="3193" builtinId="9" hidden="1"/>
    <cellStyle name="Lien hypertexte visité" xfId="3195" builtinId="9" hidden="1"/>
    <cellStyle name="Lien hypertexte visité" xfId="3197" builtinId="9" hidden="1"/>
    <cellStyle name="Lien hypertexte visité" xfId="3199" builtinId="9" hidden="1"/>
    <cellStyle name="Lien hypertexte visité" xfId="3201" builtinId="9" hidden="1"/>
    <cellStyle name="Lien hypertexte visité" xfId="3203" builtinId="9" hidden="1"/>
    <cellStyle name="Lien hypertexte visité" xfId="3205" builtinId="9" hidden="1"/>
    <cellStyle name="Lien hypertexte visité" xfId="3207" builtinId="9" hidden="1"/>
    <cellStyle name="Lien hypertexte visité" xfId="3209" builtinId="9" hidden="1"/>
    <cellStyle name="Lien hypertexte visité" xfId="3211" builtinId="9" hidden="1"/>
    <cellStyle name="Lien hypertexte visité" xfId="3213" builtinId="9" hidden="1"/>
    <cellStyle name="Lien hypertexte visité" xfId="3215" builtinId="9" hidden="1"/>
    <cellStyle name="Lien hypertexte visité" xfId="3217" builtinId="9" hidden="1"/>
    <cellStyle name="Lien hypertexte visité" xfId="3219" builtinId="9" hidden="1"/>
    <cellStyle name="Lien hypertexte visité" xfId="3221" builtinId="9" hidden="1"/>
    <cellStyle name="Lien hypertexte visité" xfId="3223" builtinId="9" hidden="1"/>
    <cellStyle name="Lien hypertexte visité" xfId="3225" builtinId="9" hidden="1"/>
    <cellStyle name="Lien hypertexte visité" xfId="3227" builtinId="9" hidden="1"/>
    <cellStyle name="Lien hypertexte visité" xfId="3229" builtinId="9" hidden="1"/>
    <cellStyle name="Lien hypertexte visité" xfId="3231" builtinId="9" hidden="1"/>
    <cellStyle name="Lien hypertexte visité" xfId="3233" builtinId="9" hidden="1"/>
    <cellStyle name="Lien hypertexte visité" xfId="3235" builtinId="9" hidden="1"/>
    <cellStyle name="Lien hypertexte visité" xfId="3237" builtinId="9" hidden="1"/>
    <cellStyle name="Lien hypertexte visité" xfId="3239" builtinId="9" hidden="1"/>
    <cellStyle name="Lien hypertexte visité" xfId="3241" builtinId="9" hidden="1"/>
    <cellStyle name="Lien hypertexte visité" xfId="3243" builtinId="9" hidden="1"/>
    <cellStyle name="Lien hypertexte visité" xfId="3245" builtinId="9" hidden="1"/>
    <cellStyle name="Lien hypertexte visité" xfId="3247" builtinId="9" hidden="1"/>
    <cellStyle name="Lien hypertexte visité" xfId="3249" builtinId="9" hidden="1"/>
    <cellStyle name="Lien hypertexte visité" xfId="3251" builtinId="9" hidden="1"/>
    <cellStyle name="Lien hypertexte visité" xfId="3253" builtinId="9" hidden="1"/>
    <cellStyle name="Lien hypertexte visité" xfId="3255" builtinId="9" hidden="1"/>
    <cellStyle name="Lien hypertexte visité" xfId="3257" builtinId="9" hidden="1"/>
    <cellStyle name="Lien hypertexte visité" xfId="3259" builtinId="9" hidden="1"/>
    <cellStyle name="Lien hypertexte visité" xfId="3261" builtinId="9" hidden="1"/>
    <cellStyle name="Lien hypertexte visité" xfId="3263" builtinId="9" hidden="1"/>
    <cellStyle name="Lien hypertexte visité" xfId="3265" builtinId="9" hidden="1"/>
    <cellStyle name="Lien hypertexte visité" xfId="3267" builtinId="9" hidden="1"/>
    <cellStyle name="Lien hypertexte visité" xfId="3269" builtinId="9" hidden="1"/>
    <cellStyle name="Lien hypertexte visité" xfId="3271" builtinId="9" hidden="1"/>
    <cellStyle name="Lien hypertexte visité" xfId="3273" builtinId="9" hidden="1"/>
    <cellStyle name="Lien hypertexte visité" xfId="3275" builtinId="9" hidden="1"/>
    <cellStyle name="Lien hypertexte visité" xfId="3277" builtinId="9" hidden="1"/>
    <cellStyle name="Lien hypertexte visité" xfId="3279" builtinId="9" hidden="1"/>
    <cellStyle name="Lien hypertexte visité" xfId="3281" builtinId="9" hidden="1"/>
    <cellStyle name="Lien hypertexte visité" xfId="3283" builtinId="9" hidden="1"/>
    <cellStyle name="Lien hypertexte visité" xfId="3285" builtinId="9" hidden="1"/>
    <cellStyle name="Lien hypertexte visité" xfId="3287" builtinId="9" hidden="1"/>
    <cellStyle name="Lien hypertexte visité" xfId="3289" builtinId="9" hidden="1"/>
    <cellStyle name="Lien hypertexte visité" xfId="3291" builtinId="9" hidden="1"/>
    <cellStyle name="Lien hypertexte visité" xfId="3293" builtinId="9" hidden="1"/>
    <cellStyle name="Lien hypertexte visité" xfId="3295" builtinId="9" hidden="1"/>
    <cellStyle name="Lien hypertexte visité" xfId="3297" builtinId="9" hidden="1"/>
    <cellStyle name="Lien hypertexte visité" xfId="3299" builtinId="9" hidden="1"/>
    <cellStyle name="Lien hypertexte visité" xfId="3301" builtinId="9" hidden="1"/>
    <cellStyle name="Lien hypertexte visité" xfId="3303" builtinId="9" hidden="1"/>
    <cellStyle name="Lien hypertexte visité" xfId="3305" builtinId="9" hidden="1"/>
    <cellStyle name="Lien hypertexte visité" xfId="3307" builtinId="9" hidden="1"/>
    <cellStyle name="Lien hypertexte visité" xfId="3309" builtinId="9" hidden="1"/>
    <cellStyle name="Lien hypertexte visité" xfId="3311" builtinId="9" hidden="1"/>
    <cellStyle name="Lien hypertexte visité" xfId="3313" builtinId="9" hidden="1"/>
    <cellStyle name="Lien hypertexte visité" xfId="3315" builtinId="9" hidden="1"/>
    <cellStyle name="Lien hypertexte visité" xfId="3317" builtinId="9" hidden="1"/>
    <cellStyle name="Lien hypertexte visité" xfId="3319" builtinId="9" hidden="1"/>
    <cellStyle name="Lien hypertexte visité" xfId="3321" builtinId="9" hidden="1"/>
    <cellStyle name="Lien hypertexte visité" xfId="3323" builtinId="9" hidden="1"/>
    <cellStyle name="Lien hypertexte visité" xfId="3325" builtinId="9" hidden="1"/>
    <cellStyle name="Lien hypertexte visité" xfId="3327" builtinId="9" hidden="1"/>
    <cellStyle name="Lien hypertexte visité" xfId="3329" builtinId="9" hidden="1"/>
    <cellStyle name="Lien hypertexte visité" xfId="3331" builtinId="9" hidden="1"/>
    <cellStyle name="Lien hypertexte visité" xfId="3333" builtinId="9" hidden="1"/>
    <cellStyle name="Lien hypertexte visité" xfId="3335" builtinId="9" hidden="1"/>
    <cellStyle name="Lien hypertexte visité" xfId="3337" builtinId="9" hidden="1"/>
    <cellStyle name="Lien hypertexte visité" xfId="3339" builtinId="9" hidden="1"/>
    <cellStyle name="Lien hypertexte visité" xfId="3341" builtinId="9" hidden="1"/>
    <cellStyle name="Lien hypertexte visité" xfId="3343" builtinId="9" hidden="1"/>
    <cellStyle name="Lien hypertexte visité" xfId="3345" builtinId="9" hidden="1"/>
    <cellStyle name="Lien hypertexte visité" xfId="3347" builtinId="9" hidden="1"/>
    <cellStyle name="Lien hypertexte visité" xfId="3349" builtinId="9" hidden="1"/>
    <cellStyle name="Lien hypertexte visité" xfId="3351" builtinId="9" hidden="1"/>
    <cellStyle name="Lien hypertexte visité" xfId="3353" builtinId="9" hidden="1"/>
    <cellStyle name="Lien hypertexte visité" xfId="3355" builtinId="9" hidden="1"/>
    <cellStyle name="Lien hypertexte visité" xfId="3357" builtinId="9" hidden="1"/>
    <cellStyle name="Lien hypertexte visité" xfId="3359" builtinId="9" hidden="1"/>
    <cellStyle name="Lien hypertexte visité" xfId="3361" builtinId="9" hidden="1"/>
    <cellStyle name="Lien hypertexte visité" xfId="3363" builtinId="9" hidden="1"/>
    <cellStyle name="Lien hypertexte visité" xfId="3365" builtinId="9" hidden="1"/>
    <cellStyle name="Lien hypertexte visité" xfId="3367" builtinId="9" hidden="1"/>
    <cellStyle name="Lien hypertexte visité" xfId="3369" builtinId="9" hidden="1"/>
    <cellStyle name="Lien hypertexte visité" xfId="3371" builtinId="9" hidden="1"/>
    <cellStyle name="Lien hypertexte visité" xfId="3373" builtinId="9" hidden="1"/>
    <cellStyle name="Lien hypertexte visité" xfId="3375" builtinId="9" hidden="1"/>
    <cellStyle name="Lien hypertexte visité" xfId="3377" builtinId="9" hidden="1"/>
    <cellStyle name="Lien hypertexte visité" xfId="3379" builtinId="9" hidden="1"/>
    <cellStyle name="Lien hypertexte visité" xfId="3381" builtinId="9" hidden="1"/>
    <cellStyle name="Lien hypertexte visité" xfId="3383" builtinId="9" hidden="1"/>
    <cellStyle name="Lien hypertexte visité" xfId="3385" builtinId="9" hidden="1"/>
    <cellStyle name="Lien hypertexte visité" xfId="3387" builtinId="9" hidden="1"/>
    <cellStyle name="Lien hypertexte visité" xfId="3389" builtinId="9" hidden="1"/>
    <cellStyle name="Lien hypertexte visité" xfId="3391" builtinId="9" hidden="1"/>
    <cellStyle name="Lien hypertexte visité" xfId="3393" builtinId="9" hidden="1"/>
    <cellStyle name="Lien hypertexte visité" xfId="3395" builtinId="9" hidden="1"/>
    <cellStyle name="Lien hypertexte visité" xfId="3397" builtinId="9" hidden="1"/>
    <cellStyle name="Lien hypertexte visité" xfId="3399" builtinId="9" hidden="1"/>
    <cellStyle name="Lien hypertexte visité" xfId="3401" builtinId="9" hidden="1"/>
    <cellStyle name="Lien hypertexte visité" xfId="3403" builtinId="9" hidden="1"/>
    <cellStyle name="Lien hypertexte visité" xfId="3405" builtinId="9" hidden="1"/>
    <cellStyle name="Lien hypertexte visité" xfId="3407" builtinId="9" hidden="1"/>
    <cellStyle name="Lien hypertexte visité" xfId="3409" builtinId="9" hidden="1"/>
    <cellStyle name="Lien hypertexte visité" xfId="3411" builtinId="9" hidden="1"/>
    <cellStyle name="Lien hypertexte visité" xfId="3413" builtinId="9" hidden="1"/>
    <cellStyle name="Lien hypertexte visité" xfId="3415" builtinId="9" hidden="1"/>
    <cellStyle name="Lien hypertexte visité" xfId="3417" builtinId="9" hidden="1"/>
    <cellStyle name="Lien hypertexte visité" xfId="3419" builtinId="9" hidden="1"/>
    <cellStyle name="Lien hypertexte visité" xfId="3421" builtinId="9" hidden="1"/>
    <cellStyle name="Lien hypertexte visité" xfId="3423" builtinId="9" hidden="1"/>
    <cellStyle name="Lien hypertexte visité" xfId="3425" builtinId="9" hidden="1"/>
    <cellStyle name="Lien hypertexte visité" xfId="3427" builtinId="9" hidden="1"/>
    <cellStyle name="Lien hypertexte visité" xfId="3429" builtinId="9" hidden="1"/>
    <cellStyle name="Lien hypertexte visité" xfId="3431" builtinId="9" hidden="1"/>
    <cellStyle name="Lien hypertexte visité" xfId="3433" builtinId="9" hidden="1"/>
    <cellStyle name="Lien hypertexte visité" xfId="3435" builtinId="9" hidden="1"/>
    <cellStyle name="Lien hypertexte visité" xfId="3437" builtinId="9" hidden="1"/>
    <cellStyle name="Lien hypertexte visité" xfId="3439" builtinId="9" hidden="1"/>
    <cellStyle name="Lien hypertexte visité" xfId="3441" builtinId="9" hidden="1"/>
    <cellStyle name="Lien hypertexte visité" xfId="3443" builtinId="9" hidden="1"/>
    <cellStyle name="Lien hypertexte visité" xfId="3445" builtinId="9" hidden="1"/>
    <cellStyle name="Lien hypertexte visité" xfId="3447" builtinId="9" hidden="1"/>
    <cellStyle name="Lien hypertexte visité" xfId="3449" builtinId="9" hidden="1"/>
    <cellStyle name="Lien hypertexte visité" xfId="3451" builtinId="9" hidden="1"/>
    <cellStyle name="Lien hypertexte visité" xfId="3453" builtinId="9" hidden="1"/>
    <cellStyle name="Lien hypertexte visité" xfId="3455" builtinId="9" hidden="1"/>
    <cellStyle name="Lien hypertexte visité" xfId="3457" builtinId="9" hidden="1"/>
    <cellStyle name="Lien hypertexte visité" xfId="3459" builtinId="9" hidden="1"/>
    <cellStyle name="Lien hypertexte visité" xfId="3461" builtinId="9" hidden="1"/>
    <cellStyle name="Lien hypertexte visité" xfId="3463" builtinId="9" hidden="1"/>
    <cellStyle name="Lien hypertexte visité" xfId="3465" builtinId="9" hidden="1"/>
    <cellStyle name="Lien hypertexte visité" xfId="3467" builtinId="9" hidden="1"/>
    <cellStyle name="Lien hypertexte visité" xfId="3469" builtinId="9" hidden="1"/>
    <cellStyle name="Lien hypertexte visité" xfId="3471" builtinId="9" hidden="1"/>
    <cellStyle name="Lien hypertexte visité" xfId="3473" builtinId="9" hidden="1"/>
    <cellStyle name="Lien hypertexte visité" xfId="3475" builtinId="9" hidden="1"/>
    <cellStyle name="Lien hypertexte visité" xfId="3477" builtinId="9" hidden="1"/>
    <cellStyle name="Lien hypertexte visité" xfId="3479" builtinId="9" hidden="1"/>
    <cellStyle name="Lien hypertexte visité" xfId="3481" builtinId="9" hidden="1"/>
    <cellStyle name="Lien hypertexte visité" xfId="3483" builtinId="9" hidden="1"/>
    <cellStyle name="Lien hypertexte visité" xfId="3485" builtinId="9" hidden="1"/>
    <cellStyle name="Lien hypertexte visité" xfId="3487" builtinId="9" hidden="1"/>
    <cellStyle name="Lien hypertexte visité" xfId="3489" builtinId="9" hidden="1"/>
    <cellStyle name="Lien hypertexte visité" xfId="3491" builtinId="9" hidden="1"/>
    <cellStyle name="Lien hypertexte visité" xfId="3493" builtinId="9" hidden="1"/>
    <cellStyle name="Lien hypertexte visité" xfId="3495" builtinId="9" hidden="1"/>
    <cellStyle name="Lien hypertexte visité" xfId="3497" builtinId="9" hidden="1"/>
    <cellStyle name="Lien hypertexte visité" xfId="3499" builtinId="9" hidden="1"/>
    <cellStyle name="Lien hypertexte visité" xfId="3501" builtinId="9" hidden="1"/>
    <cellStyle name="Lien hypertexte visité" xfId="3503" builtinId="9" hidden="1"/>
    <cellStyle name="Lien hypertexte visité" xfId="3505" builtinId="9" hidden="1"/>
    <cellStyle name="Lien hypertexte visité" xfId="3507" builtinId="9" hidden="1"/>
    <cellStyle name="Lien hypertexte visité" xfId="3509" builtinId="9" hidden="1"/>
    <cellStyle name="Lien hypertexte visité" xfId="3511" builtinId="9" hidden="1"/>
    <cellStyle name="Lien hypertexte visité" xfId="3513" builtinId="9" hidden="1"/>
    <cellStyle name="Lien hypertexte visité" xfId="3515" builtinId="9" hidden="1"/>
    <cellStyle name="Lien hypertexte visité" xfId="3517" builtinId="9" hidden="1"/>
    <cellStyle name="Lien hypertexte visité" xfId="3519" builtinId="9" hidden="1"/>
    <cellStyle name="Lien hypertexte visité" xfId="3521" builtinId="9" hidden="1"/>
    <cellStyle name="Lien hypertexte visité" xfId="3523" builtinId="9" hidden="1"/>
    <cellStyle name="Lien hypertexte visité" xfId="3525" builtinId="9" hidden="1"/>
    <cellStyle name="Lien hypertexte visité" xfId="3527" builtinId="9" hidden="1"/>
    <cellStyle name="Lien hypertexte visité" xfId="3529" builtinId="9" hidden="1"/>
    <cellStyle name="Lien hypertexte visité" xfId="3531" builtinId="9" hidden="1"/>
    <cellStyle name="Lien hypertexte visité" xfId="3533" builtinId="9" hidden="1"/>
    <cellStyle name="Lien hypertexte visité" xfId="3535" builtinId="9" hidden="1"/>
    <cellStyle name="Lien hypertexte visité" xfId="3537" builtinId="9" hidden="1"/>
    <cellStyle name="Lien hypertexte visité" xfId="3539" builtinId="9" hidden="1"/>
    <cellStyle name="Lien hypertexte visité" xfId="3541" builtinId="9" hidden="1"/>
    <cellStyle name="Lien hypertexte visité" xfId="3543" builtinId="9" hidden="1"/>
    <cellStyle name="Lien hypertexte visité" xfId="3545" builtinId="9" hidden="1"/>
    <cellStyle name="Lien hypertexte visité" xfId="3547" builtinId="9" hidden="1"/>
    <cellStyle name="Lien hypertexte visité" xfId="3549" builtinId="9" hidden="1"/>
    <cellStyle name="Lien hypertexte visité" xfId="3551" builtinId="9" hidden="1"/>
    <cellStyle name="Lien hypertexte visité" xfId="3553" builtinId="9" hidden="1"/>
    <cellStyle name="Lien hypertexte visité" xfId="3555" builtinId="9" hidden="1"/>
    <cellStyle name="Lien hypertexte visité" xfId="3557" builtinId="9" hidden="1"/>
    <cellStyle name="Lien hypertexte visité" xfId="3559" builtinId="9" hidden="1"/>
    <cellStyle name="Lien hypertexte visité" xfId="3561" builtinId="9" hidden="1"/>
    <cellStyle name="Lien hypertexte visité" xfId="3563" builtinId="9" hidden="1"/>
    <cellStyle name="Lien hypertexte visité" xfId="3565" builtinId="9" hidden="1"/>
    <cellStyle name="Lien hypertexte visité" xfId="3567" builtinId="9" hidden="1"/>
    <cellStyle name="Lien hypertexte visité" xfId="3569" builtinId="9" hidden="1"/>
    <cellStyle name="Lien hypertexte visité" xfId="3571" builtinId="9" hidden="1"/>
    <cellStyle name="Lien hypertexte visité" xfId="3573" builtinId="9" hidden="1"/>
    <cellStyle name="Lien hypertexte visité" xfId="3575" builtinId="9" hidden="1"/>
    <cellStyle name="Lien hypertexte visité" xfId="3577" builtinId="9" hidden="1"/>
    <cellStyle name="Lien hypertexte visité" xfId="3579" builtinId="9" hidden="1"/>
    <cellStyle name="Lien hypertexte visité" xfId="3581" builtinId="9" hidden="1"/>
    <cellStyle name="Lien hypertexte visité" xfId="3583" builtinId="9" hidden="1"/>
    <cellStyle name="Lien hypertexte visité" xfId="3585" builtinId="9" hidden="1"/>
    <cellStyle name="Lien hypertexte visité" xfId="3587" builtinId="9" hidden="1"/>
    <cellStyle name="Lien hypertexte visité" xfId="3589" builtinId="9" hidden="1"/>
    <cellStyle name="Lien hypertexte visité" xfId="3591" builtinId="9" hidden="1"/>
    <cellStyle name="Lien hypertexte visité" xfId="3593" builtinId="9" hidden="1"/>
    <cellStyle name="Lien hypertexte visité" xfId="3595" builtinId="9" hidden="1"/>
    <cellStyle name="Lien hypertexte visité" xfId="3597" builtinId="9" hidden="1"/>
    <cellStyle name="Lien hypertexte visité" xfId="3599" builtinId="9" hidden="1"/>
    <cellStyle name="Lien hypertexte visité" xfId="3601" builtinId="9" hidden="1"/>
    <cellStyle name="Lien hypertexte visité" xfId="3603" builtinId="9" hidden="1"/>
    <cellStyle name="Lien hypertexte visité" xfId="3605" builtinId="9" hidden="1"/>
    <cellStyle name="Lien hypertexte visité" xfId="3607" builtinId="9" hidden="1"/>
    <cellStyle name="Lien hypertexte visité" xfId="3609" builtinId="9" hidden="1"/>
    <cellStyle name="Lien hypertexte visité" xfId="3611" builtinId="9" hidden="1"/>
    <cellStyle name="Lien hypertexte visité" xfId="3613" builtinId="9" hidden="1"/>
    <cellStyle name="Lien hypertexte visité" xfId="3615" builtinId="9" hidden="1"/>
    <cellStyle name="Lien hypertexte visité" xfId="3617" builtinId="9" hidden="1"/>
    <cellStyle name="Lien hypertexte visité" xfId="3619" builtinId="9" hidden="1"/>
    <cellStyle name="Lien hypertexte visité" xfId="3621" builtinId="9" hidden="1"/>
    <cellStyle name="Lien hypertexte visité" xfId="3623" builtinId="9" hidden="1"/>
    <cellStyle name="Lien hypertexte visité" xfId="3625" builtinId="9" hidden="1"/>
    <cellStyle name="Lien hypertexte visité" xfId="3627" builtinId="9" hidden="1"/>
    <cellStyle name="Lien hypertexte visité" xfId="3629" builtinId="9" hidden="1"/>
    <cellStyle name="Lien hypertexte visité" xfId="3631" builtinId="9" hidden="1"/>
    <cellStyle name="Lien hypertexte visité" xfId="3633" builtinId="9" hidden="1"/>
    <cellStyle name="Lien hypertexte visité" xfId="3635" builtinId="9" hidden="1"/>
    <cellStyle name="Lien hypertexte visité" xfId="3637" builtinId="9" hidden="1"/>
    <cellStyle name="Lien hypertexte visité" xfId="3639" builtinId="9" hidden="1"/>
    <cellStyle name="Lien hypertexte visité" xfId="3641" builtinId="9" hidden="1"/>
    <cellStyle name="Lien hypertexte visité" xfId="3643" builtinId="9" hidden="1"/>
    <cellStyle name="Lien hypertexte visité" xfId="3645" builtinId="9" hidden="1"/>
    <cellStyle name="Lien hypertexte visité" xfId="3647" builtinId="9" hidden="1"/>
    <cellStyle name="Lien hypertexte visité" xfId="3649" builtinId="9" hidden="1"/>
    <cellStyle name="Lien hypertexte visité" xfId="3651" builtinId="9" hidden="1"/>
    <cellStyle name="Lien hypertexte visité" xfId="3653" builtinId="9" hidden="1"/>
    <cellStyle name="Lien hypertexte visité" xfId="3655" builtinId="9" hidden="1"/>
    <cellStyle name="Lien hypertexte visité" xfId="3657" builtinId="9" hidden="1"/>
    <cellStyle name="Lien hypertexte visité" xfId="3659" builtinId="9" hidden="1"/>
    <cellStyle name="Lien hypertexte visité" xfId="3661" builtinId="9" hidden="1"/>
    <cellStyle name="Lien hypertexte visité" xfId="3663" builtinId="9" hidden="1"/>
    <cellStyle name="Lien hypertexte visité" xfId="3665" builtinId="9" hidden="1"/>
    <cellStyle name="Lien hypertexte visité" xfId="3667" builtinId="9" hidden="1"/>
    <cellStyle name="Lien hypertexte visité" xfId="3669" builtinId="9" hidden="1"/>
    <cellStyle name="Lien hypertexte visité" xfId="3671" builtinId="9" hidden="1"/>
    <cellStyle name="Lien hypertexte visité" xfId="3673" builtinId="9" hidden="1"/>
    <cellStyle name="Lien hypertexte visité" xfId="3675" builtinId="9" hidden="1"/>
    <cellStyle name="Lien hypertexte visité" xfId="3677" builtinId="9" hidden="1"/>
    <cellStyle name="Lien hypertexte visité" xfId="3679" builtinId="9" hidden="1"/>
    <cellStyle name="Lien hypertexte visité" xfId="3681" builtinId="9" hidden="1"/>
    <cellStyle name="Lien hypertexte visité" xfId="3683" builtinId="9" hidden="1"/>
    <cellStyle name="Lien hypertexte visité" xfId="3685" builtinId="9" hidden="1"/>
    <cellStyle name="Lien hypertexte visité" xfId="3687" builtinId="9" hidden="1"/>
    <cellStyle name="Lien hypertexte visité" xfId="3689" builtinId="9" hidden="1"/>
    <cellStyle name="Lien hypertexte visité" xfId="3691" builtinId="9" hidden="1"/>
    <cellStyle name="Lien hypertexte visité" xfId="3693" builtinId="9" hidden="1"/>
    <cellStyle name="Lien hypertexte visité" xfId="3695" builtinId="9" hidden="1"/>
    <cellStyle name="Lien hypertexte visité" xfId="3697" builtinId="9" hidden="1"/>
    <cellStyle name="Lien hypertexte visité" xfId="3699" builtinId="9" hidden="1"/>
    <cellStyle name="Lien hypertexte visité" xfId="3701" builtinId="9" hidden="1"/>
    <cellStyle name="Lien hypertexte visité" xfId="3703" builtinId="9" hidden="1"/>
    <cellStyle name="Lien hypertexte visité" xfId="3705" builtinId="9" hidden="1"/>
    <cellStyle name="Lien hypertexte visité" xfId="3707" builtinId="9" hidden="1"/>
    <cellStyle name="Lien hypertexte visité" xfId="3709" builtinId="9" hidden="1"/>
    <cellStyle name="Lien hypertexte visité" xfId="3711" builtinId="9" hidden="1"/>
    <cellStyle name="Lien hypertexte visité" xfId="3713" builtinId="9" hidden="1"/>
    <cellStyle name="Lien hypertexte visité" xfId="3715" builtinId="9" hidden="1"/>
    <cellStyle name="Lien hypertexte visité" xfId="3717" builtinId="9" hidden="1"/>
    <cellStyle name="Lien hypertexte visité" xfId="3719" builtinId="9" hidden="1"/>
    <cellStyle name="Lien hypertexte visité" xfId="3721" builtinId="9" hidden="1"/>
    <cellStyle name="Lien hypertexte visité" xfId="3723" builtinId="9" hidden="1"/>
    <cellStyle name="Lien hypertexte visité" xfId="3725" builtinId="9" hidden="1"/>
    <cellStyle name="Lien hypertexte visité" xfId="3727" builtinId="9" hidden="1"/>
    <cellStyle name="Lien hypertexte visité" xfId="3729" builtinId="9" hidden="1"/>
    <cellStyle name="Lien hypertexte visité" xfId="3731" builtinId="9" hidden="1"/>
    <cellStyle name="Lien hypertexte visité" xfId="3733" builtinId="9" hidden="1"/>
    <cellStyle name="Lien hypertexte visité" xfId="3735" builtinId="9" hidden="1"/>
    <cellStyle name="Lien hypertexte visité" xfId="3737" builtinId="9" hidden="1"/>
    <cellStyle name="Lien hypertexte visité" xfId="3739" builtinId="9" hidden="1"/>
    <cellStyle name="Lien hypertexte visité" xfId="3741" builtinId="9" hidden="1"/>
    <cellStyle name="Lien hypertexte visité" xfId="3743" builtinId="9" hidden="1"/>
    <cellStyle name="Lien hypertexte visité" xfId="3745" builtinId="9" hidden="1"/>
    <cellStyle name="Lien hypertexte visité" xfId="3747" builtinId="9" hidden="1"/>
    <cellStyle name="Lien hypertexte visité" xfId="3749" builtinId="9" hidden="1"/>
    <cellStyle name="Lien hypertexte visité" xfId="3751" builtinId="9" hidden="1"/>
    <cellStyle name="Lien hypertexte visité" xfId="3753" builtinId="9" hidden="1"/>
    <cellStyle name="Lien hypertexte visité" xfId="3755" builtinId="9" hidden="1"/>
    <cellStyle name="Lien hypertexte visité" xfId="3757" builtinId="9" hidden="1"/>
    <cellStyle name="Lien hypertexte visité" xfId="3759" builtinId="9" hidden="1"/>
    <cellStyle name="Lien hypertexte visité" xfId="3761" builtinId="9" hidden="1"/>
    <cellStyle name="Lien hypertexte visité" xfId="3763" builtinId="9" hidden="1"/>
    <cellStyle name="Lien hypertexte visité" xfId="3765" builtinId="9" hidden="1"/>
    <cellStyle name="Lien hypertexte visité" xfId="3767" builtinId="9" hidden="1"/>
    <cellStyle name="Lien hypertexte visité" xfId="3769" builtinId="9" hidden="1"/>
    <cellStyle name="Lien hypertexte visité" xfId="3771" builtinId="9" hidden="1"/>
    <cellStyle name="Lien hypertexte visité" xfId="3773" builtinId="9" hidden="1"/>
    <cellStyle name="Lien hypertexte visité" xfId="3775" builtinId="9" hidden="1"/>
    <cellStyle name="Lien hypertexte visité" xfId="3777" builtinId="9" hidden="1"/>
    <cellStyle name="Lien hypertexte visité" xfId="3779" builtinId="9" hidden="1"/>
    <cellStyle name="Lien hypertexte visité" xfId="3781" builtinId="9" hidden="1"/>
    <cellStyle name="Lien hypertexte visité" xfId="3783" builtinId="9" hidden="1"/>
    <cellStyle name="Lien hypertexte visité" xfId="3785" builtinId="9" hidden="1"/>
    <cellStyle name="Lien hypertexte visité" xfId="3787" builtinId="9" hidden="1"/>
    <cellStyle name="Lien hypertexte visité" xfId="3789" builtinId="9" hidden="1"/>
    <cellStyle name="Lien hypertexte visité" xfId="3791" builtinId="9" hidden="1"/>
    <cellStyle name="Lien hypertexte visité" xfId="3793" builtinId="9" hidden="1"/>
    <cellStyle name="Lien hypertexte visité" xfId="3795" builtinId="9" hidden="1"/>
    <cellStyle name="Lien hypertexte visité" xfId="3797" builtinId="9" hidden="1"/>
    <cellStyle name="Lien hypertexte visité" xfId="3799" builtinId="9" hidden="1"/>
    <cellStyle name="Lien hypertexte visité" xfId="3801" builtinId="9" hidden="1"/>
    <cellStyle name="Lien hypertexte visité" xfId="3803" builtinId="9" hidden="1"/>
    <cellStyle name="Lien hypertexte visité" xfId="3805" builtinId="9" hidden="1"/>
    <cellStyle name="Lien hypertexte visité" xfId="3807" builtinId="9" hidden="1"/>
    <cellStyle name="Lien hypertexte visité" xfId="3809" builtinId="9" hidden="1"/>
    <cellStyle name="Lien hypertexte visité" xfId="3811" builtinId="9" hidden="1"/>
    <cellStyle name="Lien hypertexte visité" xfId="3813" builtinId="9" hidden="1"/>
    <cellStyle name="Lien hypertexte visité" xfId="3815" builtinId="9" hidden="1"/>
    <cellStyle name="Lien hypertexte visité" xfId="3817" builtinId="9" hidden="1"/>
    <cellStyle name="Lien hypertexte visité" xfId="3819" builtinId="9" hidden="1"/>
    <cellStyle name="Lien hypertexte visité" xfId="3821" builtinId="9" hidden="1"/>
    <cellStyle name="Lien hypertexte visité" xfId="3823" builtinId="9" hidden="1"/>
    <cellStyle name="Lien hypertexte visité" xfId="3825" builtinId="9" hidden="1"/>
    <cellStyle name="Lien hypertexte visité" xfId="3827" builtinId="9" hidden="1"/>
    <cellStyle name="Lien hypertexte visité" xfId="3829" builtinId="9" hidden="1"/>
    <cellStyle name="Lien hypertexte visité" xfId="3831" builtinId="9" hidden="1"/>
    <cellStyle name="Lien hypertexte visité" xfId="3833" builtinId="9" hidden="1"/>
    <cellStyle name="Lien hypertexte visité" xfId="3835" builtinId="9" hidden="1"/>
    <cellStyle name="Lien hypertexte visité" xfId="3837" builtinId="9" hidden="1"/>
    <cellStyle name="Lien hypertexte visité" xfId="3839" builtinId="9" hidden="1"/>
    <cellStyle name="Lien hypertexte visité" xfId="3841" builtinId="9" hidden="1"/>
    <cellStyle name="Lien hypertexte visité" xfId="3843" builtinId="9" hidden="1"/>
    <cellStyle name="Lien hypertexte visité" xfId="3845" builtinId="9" hidden="1"/>
    <cellStyle name="Lien hypertexte visité" xfId="3847" builtinId="9" hidden="1"/>
    <cellStyle name="Lien hypertexte visité" xfId="3849" builtinId="9" hidden="1"/>
    <cellStyle name="Lien hypertexte visité" xfId="3851" builtinId="9" hidden="1"/>
    <cellStyle name="Lien hypertexte visité" xfId="3853" builtinId="9" hidden="1"/>
    <cellStyle name="Lien hypertexte visité" xfId="3855" builtinId="9" hidden="1"/>
    <cellStyle name="Lien hypertexte visité" xfId="3857" builtinId="9" hidden="1"/>
    <cellStyle name="Lien hypertexte visité" xfId="3859" builtinId="9" hidden="1"/>
    <cellStyle name="Lien hypertexte visité" xfId="3861" builtinId="9" hidden="1"/>
    <cellStyle name="Lien hypertexte visité" xfId="3863" builtinId="9" hidden="1"/>
    <cellStyle name="Lien hypertexte visité" xfId="3865" builtinId="9" hidden="1"/>
    <cellStyle name="Lien hypertexte visité" xfId="3867" builtinId="9" hidden="1"/>
    <cellStyle name="Lien hypertexte visité" xfId="3869" builtinId="9" hidden="1"/>
    <cellStyle name="Lien hypertexte visité" xfId="3871" builtinId="9" hidden="1"/>
    <cellStyle name="Lien hypertexte visité" xfId="3873" builtinId="9" hidden="1"/>
    <cellStyle name="Lien hypertexte visité" xfId="3875" builtinId="9" hidden="1"/>
    <cellStyle name="Lien hypertexte visité" xfId="3877" builtinId="9" hidden="1"/>
    <cellStyle name="Lien hypertexte visité" xfId="3879" builtinId="9" hidden="1"/>
    <cellStyle name="Lien hypertexte visité" xfId="3881" builtinId="9" hidden="1"/>
    <cellStyle name="Lien hypertexte visité" xfId="3883" builtinId="9" hidden="1"/>
    <cellStyle name="Lien hypertexte visité" xfId="3885" builtinId="9" hidden="1"/>
    <cellStyle name="Lien hypertexte visité" xfId="3887" builtinId="9" hidden="1"/>
    <cellStyle name="Lien hypertexte visité" xfId="3889" builtinId="9" hidden="1"/>
    <cellStyle name="Lien hypertexte visité" xfId="3891" builtinId="9" hidden="1"/>
    <cellStyle name="Lien hypertexte visité" xfId="3893" builtinId="9" hidden="1"/>
    <cellStyle name="Lien hypertexte visité" xfId="3895" builtinId="9" hidden="1"/>
    <cellStyle name="Lien hypertexte visité" xfId="3897" builtinId="9" hidden="1"/>
    <cellStyle name="Lien hypertexte visité" xfId="3899" builtinId="9" hidden="1"/>
    <cellStyle name="Lien hypertexte visité" xfId="3901" builtinId="9" hidden="1"/>
    <cellStyle name="Lien hypertexte visité" xfId="3903" builtinId="9" hidden="1"/>
    <cellStyle name="Lien hypertexte visité" xfId="3905" builtinId="9" hidden="1"/>
    <cellStyle name="Lien hypertexte visité" xfId="3907" builtinId="9" hidden="1"/>
    <cellStyle name="Lien hypertexte visité" xfId="3909" builtinId="9" hidden="1"/>
    <cellStyle name="Lien hypertexte visité" xfId="3911" builtinId="9" hidden="1"/>
    <cellStyle name="Lien hypertexte visité" xfId="3913" builtinId="9" hidden="1"/>
    <cellStyle name="Lien hypertexte visité" xfId="3915" builtinId="9" hidden="1"/>
    <cellStyle name="Lien hypertexte visité" xfId="3917" builtinId="9" hidden="1"/>
    <cellStyle name="Lien hypertexte visité" xfId="3919" builtinId="9" hidden="1"/>
    <cellStyle name="Lien hypertexte visité" xfId="3921" builtinId="9" hidden="1"/>
    <cellStyle name="Lien hypertexte visité" xfId="3923" builtinId="9" hidden="1"/>
    <cellStyle name="Lien hypertexte visité" xfId="3925" builtinId="9" hidden="1"/>
    <cellStyle name="Lien hypertexte visité" xfId="3927" builtinId="9" hidden="1"/>
    <cellStyle name="Lien hypertexte visité" xfId="3929" builtinId="9" hidden="1"/>
    <cellStyle name="Lien hypertexte visité" xfId="3931" builtinId="9" hidden="1"/>
    <cellStyle name="Lien hypertexte visité" xfId="3933" builtinId="9" hidden="1"/>
    <cellStyle name="Lien hypertexte visité" xfId="3935" builtinId="9" hidden="1"/>
    <cellStyle name="Lien hypertexte visité" xfId="3937" builtinId="9" hidden="1"/>
    <cellStyle name="Lien hypertexte visité" xfId="3939" builtinId="9" hidden="1"/>
    <cellStyle name="Lien hypertexte visité" xfId="3941" builtinId="9" hidden="1"/>
    <cellStyle name="Lien hypertexte visité" xfId="3943" builtinId="9" hidden="1"/>
    <cellStyle name="Lien hypertexte visité" xfId="3945" builtinId="9" hidden="1"/>
    <cellStyle name="Lien hypertexte visité" xfId="3947" builtinId="9" hidden="1"/>
    <cellStyle name="Lien hypertexte visité" xfId="3949" builtinId="9" hidden="1"/>
    <cellStyle name="Lien hypertexte visité" xfId="3951" builtinId="9" hidden="1"/>
    <cellStyle name="Lien hypertexte visité" xfId="3953" builtinId="9" hidden="1"/>
    <cellStyle name="Lien hypertexte visité" xfId="3955" builtinId="9" hidden="1"/>
    <cellStyle name="Lien hypertexte visité" xfId="3957" builtinId="9" hidden="1"/>
    <cellStyle name="Lien hypertexte visité" xfId="3959" builtinId="9" hidden="1"/>
    <cellStyle name="Lien hypertexte visité" xfId="3961" builtinId="9" hidden="1"/>
    <cellStyle name="Lien hypertexte visité" xfId="3963" builtinId="9" hidden="1"/>
    <cellStyle name="Lien hypertexte visité" xfId="3965" builtinId="9" hidden="1"/>
    <cellStyle name="Lien hypertexte visité" xfId="3967" builtinId="9" hidden="1"/>
    <cellStyle name="Lien hypertexte visité" xfId="3969" builtinId="9" hidden="1"/>
    <cellStyle name="Lien hypertexte visité" xfId="3971" builtinId="9" hidden="1"/>
    <cellStyle name="Lien hypertexte visité" xfId="3973" builtinId="9" hidden="1"/>
    <cellStyle name="Lien hypertexte visité" xfId="3975" builtinId="9" hidden="1"/>
    <cellStyle name="Lien hypertexte visité" xfId="3977" builtinId="9" hidden="1"/>
    <cellStyle name="Lien hypertexte visité" xfId="3979" builtinId="9" hidden="1"/>
    <cellStyle name="Lien hypertexte visité" xfId="3981" builtinId="9" hidden="1"/>
    <cellStyle name="Lien hypertexte visité" xfId="3983" builtinId="9" hidden="1"/>
    <cellStyle name="Lien hypertexte visité" xfId="3985" builtinId="9" hidden="1"/>
    <cellStyle name="Lien hypertexte visité" xfId="3987" builtinId="9" hidden="1"/>
    <cellStyle name="Lien hypertexte visité" xfId="3989" builtinId="9" hidden="1"/>
    <cellStyle name="Lien hypertexte visité" xfId="3991" builtinId="9" hidden="1"/>
    <cellStyle name="Lien hypertexte visité" xfId="3993" builtinId="9" hidden="1"/>
    <cellStyle name="Lien hypertexte visité" xfId="3995" builtinId="9" hidden="1"/>
    <cellStyle name="Lien hypertexte visité" xfId="3997" builtinId="9" hidden="1"/>
    <cellStyle name="Lien hypertexte visité" xfId="3999" builtinId="9" hidden="1"/>
    <cellStyle name="Lien hypertexte visité" xfId="4001" builtinId="9" hidden="1"/>
    <cellStyle name="Lien hypertexte visité" xfId="4003" builtinId="9" hidden="1"/>
    <cellStyle name="Lien hypertexte visité" xfId="4005" builtinId="9" hidden="1"/>
    <cellStyle name="Lien hypertexte visité" xfId="4007" builtinId="9" hidden="1"/>
    <cellStyle name="Lien hypertexte visité" xfId="4009" builtinId="9" hidden="1"/>
    <cellStyle name="Lien hypertexte visité" xfId="4011" builtinId="9" hidden="1"/>
    <cellStyle name="Lien hypertexte visité" xfId="4013" builtinId="9" hidden="1"/>
    <cellStyle name="Lien hypertexte visité" xfId="4015" builtinId="9" hidden="1"/>
    <cellStyle name="Lien hypertexte visité" xfId="4017" builtinId="9" hidden="1"/>
    <cellStyle name="Lien hypertexte visité" xfId="4019" builtinId="9" hidden="1"/>
    <cellStyle name="Lien hypertexte visité" xfId="4021" builtinId="9" hidden="1"/>
    <cellStyle name="Lien hypertexte visité" xfId="4023" builtinId="9" hidden="1"/>
    <cellStyle name="Lien hypertexte visité" xfId="4025" builtinId="9" hidden="1"/>
    <cellStyle name="Lien hypertexte visité" xfId="4027" builtinId="9" hidden="1"/>
    <cellStyle name="Lien hypertexte visité" xfId="4029" builtinId="9" hidden="1"/>
    <cellStyle name="Lien hypertexte visité" xfId="4031" builtinId="9" hidden="1"/>
    <cellStyle name="Lien hypertexte visité" xfId="4033" builtinId="9" hidden="1"/>
    <cellStyle name="Lien hypertexte visité" xfId="4035" builtinId="9" hidden="1"/>
    <cellStyle name="Lien hypertexte visité" xfId="4037" builtinId="9" hidden="1"/>
    <cellStyle name="Lien hypertexte visité" xfId="4039" builtinId="9" hidden="1"/>
    <cellStyle name="Lien hypertexte visité" xfId="4041" builtinId="9" hidden="1"/>
    <cellStyle name="Lien hypertexte visité" xfId="4043" builtinId="9" hidden="1"/>
    <cellStyle name="Lien hypertexte visité" xfId="4045" builtinId="9" hidden="1"/>
    <cellStyle name="Lien hypertexte visité" xfId="4047" builtinId="9" hidden="1"/>
    <cellStyle name="Lien hypertexte visité" xfId="4049" builtinId="9" hidden="1"/>
    <cellStyle name="Lien hypertexte visité" xfId="4051" builtinId="9" hidden="1"/>
    <cellStyle name="Lien hypertexte visité" xfId="4053" builtinId="9" hidden="1"/>
    <cellStyle name="Lien hypertexte visité" xfId="4055" builtinId="9" hidden="1"/>
    <cellStyle name="Lien hypertexte visité" xfId="4057" builtinId="9" hidden="1"/>
    <cellStyle name="Lien hypertexte visité" xfId="4059" builtinId="9" hidden="1"/>
    <cellStyle name="Lien hypertexte visité" xfId="4061" builtinId="9" hidden="1"/>
    <cellStyle name="Lien hypertexte visité" xfId="4063" builtinId="9" hidden="1"/>
    <cellStyle name="Lien hypertexte visité" xfId="4065" builtinId="9" hidden="1"/>
    <cellStyle name="Lien hypertexte visité" xfId="4067" builtinId="9" hidden="1"/>
    <cellStyle name="Lien hypertexte visité" xfId="4069" builtinId="9" hidden="1"/>
    <cellStyle name="Lien hypertexte visité" xfId="4071" builtinId="9" hidden="1"/>
    <cellStyle name="Lien hypertexte visité" xfId="4073" builtinId="9" hidden="1"/>
    <cellStyle name="Lien hypertexte visité" xfId="4075" builtinId="9" hidden="1"/>
    <cellStyle name="Lien hypertexte visité" xfId="4077" builtinId="9" hidden="1"/>
    <cellStyle name="Lien hypertexte visité" xfId="4079" builtinId="9" hidden="1"/>
    <cellStyle name="Lien hypertexte visité" xfId="4081" builtinId="9" hidden="1"/>
    <cellStyle name="Lien hypertexte visité" xfId="4083" builtinId="9" hidden="1"/>
    <cellStyle name="Lien hypertexte visité" xfId="4085" builtinId="9" hidden="1"/>
    <cellStyle name="Lien hypertexte visité" xfId="4087" builtinId="9" hidden="1"/>
    <cellStyle name="Lien hypertexte visité" xfId="4089" builtinId="9" hidden="1"/>
    <cellStyle name="Lien hypertexte visité" xfId="4091" builtinId="9" hidden="1"/>
    <cellStyle name="Lien hypertexte visité" xfId="4093" builtinId="9" hidden="1"/>
    <cellStyle name="Lien hypertexte visité" xfId="4095" builtinId="9" hidden="1"/>
    <cellStyle name="Lien hypertexte visité" xfId="4097" builtinId="9" hidden="1"/>
    <cellStyle name="Lien hypertexte visité" xfId="4099" builtinId="9" hidden="1"/>
    <cellStyle name="Lien hypertexte visité" xfId="4101" builtinId="9" hidden="1"/>
    <cellStyle name="Lien hypertexte visité" xfId="4103" builtinId="9" hidden="1"/>
    <cellStyle name="Lien hypertexte visité" xfId="4105" builtinId="9" hidden="1"/>
    <cellStyle name="Lien hypertexte visité" xfId="4107" builtinId="9" hidden="1"/>
    <cellStyle name="Lien hypertexte visité" xfId="4109" builtinId="9" hidden="1"/>
    <cellStyle name="Lien hypertexte visité" xfId="4111" builtinId="9" hidden="1"/>
    <cellStyle name="Lien hypertexte visité" xfId="4113" builtinId="9" hidden="1"/>
    <cellStyle name="Lien hypertexte visité" xfId="4115" builtinId="9" hidden="1"/>
    <cellStyle name="Lien hypertexte visité" xfId="4117" builtinId="9" hidden="1"/>
    <cellStyle name="Lien hypertexte visité" xfId="4119" builtinId="9" hidden="1"/>
    <cellStyle name="Lien hypertexte visité" xfId="4121" builtinId="9" hidden="1"/>
    <cellStyle name="Lien hypertexte visité" xfId="4123" builtinId="9" hidden="1"/>
    <cellStyle name="Lien hypertexte visité" xfId="4125" builtinId="9" hidden="1"/>
    <cellStyle name="Lien hypertexte visité" xfId="4127" builtinId="9" hidden="1"/>
    <cellStyle name="Lien hypertexte visité" xfId="4129" builtinId="9" hidden="1"/>
    <cellStyle name="Lien hypertexte visité" xfId="4131" builtinId="9" hidden="1"/>
    <cellStyle name="Lien hypertexte visité" xfId="4133" builtinId="9" hidden="1"/>
    <cellStyle name="Lien hypertexte visité" xfId="4135" builtinId="9" hidden="1"/>
    <cellStyle name="Lien hypertexte visité" xfId="4137" builtinId="9" hidden="1"/>
    <cellStyle name="Lien hypertexte visité" xfId="4139" builtinId="9" hidden="1"/>
    <cellStyle name="Lien hypertexte visité" xfId="4141" builtinId="9" hidden="1"/>
    <cellStyle name="Lien hypertexte visité" xfId="4143" builtinId="9" hidden="1"/>
    <cellStyle name="Lien hypertexte visité" xfId="4145" builtinId="9" hidden="1"/>
    <cellStyle name="Lien hypertexte visité" xfId="4147" builtinId="9" hidden="1"/>
    <cellStyle name="Lien hypertexte visité" xfId="4149" builtinId="9" hidden="1"/>
    <cellStyle name="Lien hypertexte visité" xfId="4151" builtinId="9" hidden="1"/>
    <cellStyle name="Lien hypertexte visité" xfId="4153" builtinId="9" hidden="1"/>
    <cellStyle name="Lien hypertexte visité" xfId="4155" builtinId="9" hidden="1"/>
    <cellStyle name="Lien hypertexte visité" xfId="4157" builtinId="9" hidden="1"/>
    <cellStyle name="Lien hypertexte visité" xfId="4159" builtinId="9" hidden="1"/>
    <cellStyle name="Lien hypertexte visité" xfId="4161" builtinId="9" hidden="1"/>
    <cellStyle name="Lien hypertexte visité" xfId="4163" builtinId="9" hidden="1"/>
    <cellStyle name="Lien hypertexte visité" xfId="4165" builtinId="9" hidden="1"/>
    <cellStyle name="Lien hypertexte visité" xfId="4167" builtinId="9" hidden="1"/>
    <cellStyle name="Lien hypertexte visité" xfId="4169" builtinId="9" hidden="1"/>
    <cellStyle name="Lien hypertexte visité" xfId="4171" builtinId="9" hidden="1"/>
    <cellStyle name="Lien hypertexte visité" xfId="4173" builtinId="9" hidden="1"/>
    <cellStyle name="Lien hypertexte visité" xfId="4175" builtinId="9" hidden="1"/>
    <cellStyle name="Lien hypertexte visité" xfId="4177" builtinId="9" hidden="1"/>
    <cellStyle name="Lien hypertexte visité" xfId="4179" builtinId="9" hidden="1"/>
    <cellStyle name="Lien hypertexte visité" xfId="4181" builtinId="9" hidden="1"/>
    <cellStyle name="Lien hypertexte visité" xfId="4183" builtinId="9" hidden="1"/>
    <cellStyle name="Lien hypertexte visité" xfId="4185" builtinId="9" hidden="1"/>
    <cellStyle name="Lien hypertexte visité" xfId="4187" builtinId="9" hidden="1"/>
    <cellStyle name="Lien hypertexte visité" xfId="4189" builtinId="9" hidden="1"/>
    <cellStyle name="Lien hypertexte visité" xfId="4191" builtinId="9" hidden="1"/>
    <cellStyle name="Lien hypertexte visité" xfId="4193" builtinId="9" hidden="1"/>
    <cellStyle name="Lien hypertexte visité" xfId="4195" builtinId="9" hidden="1"/>
    <cellStyle name="Lien hypertexte visité" xfId="4197" builtinId="9" hidden="1"/>
    <cellStyle name="Lien hypertexte visité" xfId="4199" builtinId="9" hidden="1"/>
    <cellStyle name="Lien hypertexte visité" xfId="4201" builtinId="9" hidden="1"/>
    <cellStyle name="Lien hypertexte visité" xfId="4203" builtinId="9" hidden="1"/>
    <cellStyle name="Lien hypertexte visité" xfId="4205" builtinId="9" hidden="1"/>
    <cellStyle name="Lien hypertexte visité" xfId="4207" builtinId="9" hidden="1"/>
    <cellStyle name="Lien hypertexte visité" xfId="4209" builtinId="9" hidden="1"/>
    <cellStyle name="Lien hypertexte visité" xfId="4211" builtinId="9" hidden="1"/>
    <cellStyle name="Lien hypertexte visité" xfId="4213" builtinId="9" hidden="1"/>
    <cellStyle name="Lien hypertexte visité" xfId="4215" builtinId="9" hidden="1"/>
    <cellStyle name="Lien hypertexte visité" xfId="4217" builtinId="9" hidden="1"/>
    <cellStyle name="Lien hypertexte visité" xfId="4219" builtinId="9" hidden="1"/>
    <cellStyle name="Lien hypertexte visité" xfId="4221" builtinId="9" hidden="1"/>
    <cellStyle name="Lien hypertexte visité" xfId="4223" builtinId="9" hidden="1"/>
    <cellStyle name="Lien hypertexte visité" xfId="4225" builtinId="9" hidden="1"/>
    <cellStyle name="Lien hypertexte visité" xfId="4227" builtinId="9" hidden="1"/>
    <cellStyle name="Lien hypertexte visité" xfId="4229" builtinId="9" hidden="1"/>
    <cellStyle name="Lien hypertexte visité" xfId="4231" builtinId="9" hidden="1"/>
    <cellStyle name="Lien hypertexte visité" xfId="4233" builtinId="9" hidden="1"/>
    <cellStyle name="Lien hypertexte visité" xfId="4235" builtinId="9" hidden="1"/>
    <cellStyle name="Lien hypertexte visité" xfId="4237" builtinId="9" hidden="1"/>
    <cellStyle name="Lien hypertexte visité" xfId="4239" builtinId="9" hidden="1"/>
    <cellStyle name="Lien hypertexte visité" xfId="4241" builtinId="9" hidden="1"/>
    <cellStyle name="Lien hypertexte visité" xfId="4243" builtinId="9" hidden="1"/>
    <cellStyle name="Lien hypertexte visité" xfId="4245" builtinId="9" hidden="1"/>
    <cellStyle name="Lien hypertexte visité" xfId="4247" builtinId="9" hidden="1"/>
    <cellStyle name="Lien hypertexte visité" xfId="4249" builtinId="9" hidden="1"/>
    <cellStyle name="Lien hypertexte visité" xfId="4251" builtinId="9" hidden="1"/>
    <cellStyle name="Lien hypertexte visité" xfId="4253" builtinId="9" hidden="1"/>
    <cellStyle name="Lien hypertexte visité" xfId="4255" builtinId="9" hidden="1"/>
    <cellStyle name="Lien hypertexte visité" xfId="4257" builtinId="9" hidden="1"/>
    <cellStyle name="Lien hypertexte visité" xfId="4259" builtinId="9" hidden="1"/>
    <cellStyle name="Lien hypertexte visité" xfId="4261" builtinId="9" hidden="1"/>
    <cellStyle name="Lien hypertexte visité" xfId="4263" builtinId="9" hidden="1"/>
    <cellStyle name="Lien hypertexte visité" xfId="4265" builtinId="9" hidden="1"/>
    <cellStyle name="Lien hypertexte visité" xfId="4267" builtinId="9" hidden="1"/>
    <cellStyle name="Lien hypertexte visité" xfId="4269" builtinId="9" hidden="1"/>
    <cellStyle name="Lien hypertexte visité" xfId="4271" builtinId="9" hidden="1"/>
    <cellStyle name="Lien hypertexte visité" xfId="4273" builtinId="9" hidden="1"/>
    <cellStyle name="Lien hypertexte visité" xfId="4275" builtinId="9" hidden="1"/>
    <cellStyle name="Lien hypertexte visité" xfId="4277" builtinId="9" hidden="1"/>
    <cellStyle name="Lien hypertexte visité" xfId="4279" builtinId="9" hidden="1"/>
    <cellStyle name="Lien hypertexte visité" xfId="4281" builtinId="9" hidden="1"/>
    <cellStyle name="Lien hypertexte visité" xfId="4283" builtinId="9" hidden="1"/>
    <cellStyle name="Lien hypertexte visité" xfId="4285" builtinId="9" hidden="1"/>
    <cellStyle name="Lien hypertexte visité" xfId="4287" builtinId="9" hidden="1"/>
    <cellStyle name="Lien hypertexte visité" xfId="4289" builtinId="9" hidden="1"/>
    <cellStyle name="Lien hypertexte visité" xfId="4291" builtinId="9" hidden="1"/>
    <cellStyle name="Lien hypertexte visité" xfId="4293" builtinId="9" hidden="1"/>
    <cellStyle name="Lien hypertexte visité" xfId="4295" builtinId="9" hidden="1"/>
    <cellStyle name="Lien hypertexte visité" xfId="4297" builtinId="9" hidden="1"/>
    <cellStyle name="Lien hypertexte visité" xfId="4299" builtinId="9" hidden="1"/>
    <cellStyle name="Lien hypertexte visité" xfId="4301" builtinId="9" hidden="1"/>
    <cellStyle name="Lien hypertexte visité" xfId="4303" builtinId="9" hidden="1"/>
    <cellStyle name="Lien hypertexte visité" xfId="4305" builtinId="9" hidden="1"/>
    <cellStyle name="Lien hypertexte visité" xfId="4307" builtinId="9" hidden="1"/>
    <cellStyle name="Lien hypertexte visité" xfId="4309" builtinId="9" hidden="1"/>
    <cellStyle name="Lien hypertexte visité" xfId="4311" builtinId="9" hidden="1"/>
    <cellStyle name="Lien hypertexte visité" xfId="4313" builtinId="9" hidden="1"/>
    <cellStyle name="Lien hypertexte visité" xfId="4315" builtinId="9" hidden="1"/>
    <cellStyle name="Lien hypertexte visité" xfId="4317" builtinId="9" hidden="1"/>
    <cellStyle name="Lien hypertexte visité" xfId="4319" builtinId="9" hidden="1"/>
    <cellStyle name="Lien hypertexte visité" xfId="4321" builtinId="9" hidden="1"/>
    <cellStyle name="Lien hypertexte visité" xfId="4323" builtinId="9" hidden="1"/>
    <cellStyle name="Lien hypertexte visité" xfId="4325" builtinId="9" hidden="1"/>
    <cellStyle name="Lien hypertexte visité" xfId="4327" builtinId="9" hidden="1"/>
    <cellStyle name="Lien hypertexte visité" xfId="4329" builtinId="9" hidden="1"/>
    <cellStyle name="Lien hypertexte visité" xfId="4331" builtinId="9" hidden="1"/>
    <cellStyle name="Lien hypertexte visité" xfId="4333" builtinId="9" hidden="1"/>
    <cellStyle name="Lien hypertexte visité" xfId="4335" builtinId="9" hidden="1"/>
    <cellStyle name="Lien hypertexte visité" xfId="4337" builtinId="9" hidden="1"/>
    <cellStyle name="Lien hypertexte visité" xfId="4339" builtinId="9" hidden="1"/>
    <cellStyle name="Lien hypertexte visité" xfId="4341" builtinId="9" hidden="1"/>
    <cellStyle name="Lien hypertexte visité" xfId="4343" builtinId="9" hidden="1"/>
    <cellStyle name="Lien hypertexte visité" xfId="4345" builtinId="9" hidden="1"/>
    <cellStyle name="Lien hypertexte visité" xfId="4347" builtinId="9" hidden="1"/>
    <cellStyle name="Lien hypertexte visité" xfId="4349" builtinId="9" hidden="1"/>
    <cellStyle name="Lien hypertexte visité" xfId="4351" builtinId="9" hidden="1"/>
    <cellStyle name="Lien hypertexte visité" xfId="4353" builtinId="9" hidden="1"/>
    <cellStyle name="Lien hypertexte visité" xfId="4355" builtinId="9" hidden="1"/>
    <cellStyle name="Lien hypertexte visité" xfId="4357" builtinId="9" hidden="1"/>
    <cellStyle name="Lien hypertexte visité" xfId="4359" builtinId="9" hidden="1"/>
    <cellStyle name="Lien hypertexte visité" xfId="4361" builtinId="9" hidden="1"/>
    <cellStyle name="Lien hypertexte visité" xfId="4363" builtinId="9" hidden="1"/>
    <cellStyle name="Lien hypertexte visité" xfId="4365" builtinId="9" hidden="1"/>
    <cellStyle name="Lien hypertexte visité" xfId="4367" builtinId="9" hidden="1"/>
    <cellStyle name="Lien hypertexte visité" xfId="4369" builtinId="9" hidden="1"/>
    <cellStyle name="Lien hypertexte visité" xfId="4371" builtinId="9" hidden="1"/>
    <cellStyle name="Lien hypertexte visité" xfId="4373" builtinId="9" hidden="1"/>
    <cellStyle name="Lien hypertexte visité" xfId="4375" builtinId="9" hidden="1"/>
    <cellStyle name="Lien hypertexte visité" xfId="4377" builtinId="9" hidden="1"/>
    <cellStyle name="Lien hypertexte visité" xfId="4379" builtinId="9" hidden="1"/>
    <cellStyle name="Lien hypertexte visité" xfId="4381" builtinId="9" hidden="1"/>
    <cellStyle name="Lien hypertexte visité" xfId="4383" builtinId="9" hidden="1"/>
    <cellStyle name="Lien hypertexte visité" xfId="4385" builtinId="9" hidden="1"/>
    <cellStyle name="Lien hypertexte visité" xfId="4387" builtinId="9" hidden="1"/>
    <cellStyle name="Lien hypertexte visité" xfId="4389" builtinId="9" hidden="1"/>
    <cellStyle name="Lien hypertexte visité" xfId="4391" builtinId="9" hidden="1"/>
    <cellStyle name="Lien hypertexte visité" xfId="4393" builtinId="9" hidden="1"/>
    <cellStyle name="Lien hypertexte visité" xfId="4395" builtinId="9" hidden="1"/>
    <cellStyle name="Lien hypertexte visité" xfId="4397" builtinId="9" hidden="1"/>
    <cellStyle name="Lien hypertexte visité" xfId="4399" builtinId="9" hidden="1"/>
    <cellStyle name="Lien hypertexte visité" xfId="4401" builtinId="9" hidden="1"/>
    <cellStyle name="Lien hypertexte visité" xfId="4403" builtinId="9" hidden="1"/>
    <cellStyle name="Lien hypertexte visité" xfId="4405" builtinId="9" hidden="1"/>
    <cellStyle name="Lien hypertexte visité" xfId="4407" builtinId="9" hidden="1"/>
    <cellStyle name="Lien hypertexte visité" xfId="4409" builtinId="9" hidden="1"/>
    <cellStyle name="Lien hypertexte visité" xfId="4411" builtinId="9" hidden="1"/>
    <cellStyle name="Lien hypertexte visité" xfId="4413" builtinId="9" hidden="1"/>
    <cellStyle name="Lien hypertexte visité" xfId="4415" builtinId="9" hidden="1"/>
    <cellStyle name="Lien hypertexte visité" xfId="4417" builtinId="9" hidden="1"/>
    <cellStyle name="Lien hypertexte visité" xfId="4419" builtinId="9" hidden="1"/>
    <cellStyle name="Lien hypertexte visité" xfId="4421" builtinId="9" hidden="1"/>
    <cellStyle name="Lien hypertexte visité" xfId="4423" builtinId="9" hidden="1"/>
    <cellStyle name="Lien hypertexte visité" xfId="4425" builtinId="9" hidden="1"/>
    <cellStyle name="Lien hypertexte visité" xfId="4427" builtinId="9" hidden="1"/>
    <cellStyle name="Lien hypertexte visité" xfId="4429" builtinId="9" hidden="1"/>
    <cellStyle name="Lien hypertexte visité" xfId="4431" builtinId="9" hidden="1"/>
    <cellStyle name="Lien hypertexte visité" xfId="4433" builtinId="9" hidden="1"/>
    <cellStyle name="Lien hypertexte visité" xfId="4435" builtinId="9" hidden="1"/>
    <cellStyle name="Lien hypertexte visité" xfId="4437" builtinId="9" hidden="1"/>
    <cellStyle name="Lien hypertexte visité" xfId="4439" builtinId="9" hidden="1"/>
    <cellStyle name="Lien hypertexte visité" xfId="4441" builtinId="9" hidden="1"/>
    <cellStyle name="Lien hypertexte visité" xfId="4443" builtinId="9" hidden="1"/>
    <cellStyle name="Lien hypertexte visité" xfId="4445" builtinId="9" hidden="1"/>
    <cellStyle name="Lien hypertexte visité" xfId="4447" builtinId="9" hidden="1"/>
    <cellStyle name="Lien hypertexte visité" xfId="4449" builtinId="9" hidden="1"/>
    <cellStyle name="Lien hypertexte visité" xfId="4451" builtinId="9" hidden="1"/>
    <cellStyle name="Lien hypertexte visité" xfId="4453" builtinId="9" hidden="1"/>
    <cellStyle name="Lien hypertexte visité" xfId="4455" builtinId="9" hidden="1"/>
    <cellStyle name="Lien hypertexte visité" xfId="4457" builtinId="9" hidden="1"/>
    <cellStyle name="Lien hypertexte visité" xfId="4459" builtinId="9" hidden="1"/>
    <cellStyle name="Lien hypertexte visité" xfId="4461" builtinId="9" hidden="1"/>
    <cellStyle name="Lien hypertexte visité" xfId="4463" builtinId="9" hidden="1"/>
    <cellStyle name="Lien hypertexte visité" xfId="4465" builtinId="9" hidden="1"/>
    <cellStyle name="Lien hypertexte visité" xfId="4467" builtinId="9" hidden="1"/>
    <cellStyle name="Lien hypertexte visité" xfId="4469" builtinId="9" hidden="1"/>
    <cellStyle name="Lien hypertexte visité" xfId="4471" builtinId="9" hidden="1"/>
    <cellStyle name="Lien hypertexte visité" xfId="4473" builtinId="9" hidden="1"/>
    <cellStyle name="Lien hypertexte visité" xfId="4475" builtinId="9" hidden="1"/>
    <cellStyle name="Lien hypertexte visité" xfId="4477" builtinId="9" hidden="1"/>
    <cellStyle name="Lien hypertexte visité" xfId="4479" builtinId="9" hidden="1"/>
    <cellStyle name="Lien hypertexte visité" xfId="4481" builtinId="9" hidden="1"/>
    <cellStyle name="Lien hypertexte visité" xfId="4483" builtinId="9" hidden="1"/>
    <cellStyle name="Lien hypertexte visité" xfId="4485" builtinId="9" hidden="1"/>
    <cellStyle name="Lien hypertexte visité" xfId="4487" builtinId="9" hidden="1"/>
    <cellStyle name="Lien hypertexte visité" xfId="4489" builtinId="9" hidden="1"/>
    <cellStyle name="Lien hypertexte visité" xfId="4491" builtinId="9" hidden="1"/>
    <cellStyle name="Lien hypertexte visité" xfId="4493" builtinId="9" hidden="1"/>
    <cellStyle name="Lien hypertexte visité" xfId="4495" builtinId="9" hidden="1"/>
    <cellStyle name="Lien hypertexte visité" xfId="4497" builtinId="9" hidden="1"/>
    <cellStyle name="Lien hypertexte visité" xfId="4499" builtinId="9" hidden="1"/>
    <cellStyle name="Lien hypertexte visité" xfId="4501" builtinId="9" hidden="1"/>
    <cellStyle name="Lien hypertexte visité" xfId="4503" builtinId="9" hidden="1"/>
    <cellStyle name="Lien hypertexte visité" xfId="4505" builtinId="9" hidden="1"/>
    <cellStyle name="Lien hypertexte visité" xfId="4507" builtinId="9" hidden="1"/>
    <cellStyle name="Lien hypertexte visité" xfId="4509" builtinId="9" hidden="1"/>
    <cellStyle name="Lien hypertexte visité" xfId="4511" builtinId="9" hidden="1"/>
    <cellStyle name="Lien hypertexte visité" xfId="4513" builtinId="9" hidden="1"/>
    <cellStyle name="Lien hypertexte visité" xfId="4515" builtinId="9" hidden="1"/>
    <cellStyle name="Lien hypertexte visité" xfId="4517" builtinId="9" hidden="1"/>
    <cellStyle name="Lien hypertexte visité" xfId="4519" builtinId="9" hidden="1"/>
    <cellStyle name="Lien hypertexte visité" xfId="4521" builtinId="9" hidden="1"/>
    <cellStyle name="Lien hypertexte visité" xfId="4523" builtinId="9" hidden="1"/>
    <cellStyle name="Lien hypertexte visité" xfId="4525" builtinId="9" hidden="1"/>
    <cellStyle name="Lien hypertexte visité" xfId="4527" builtinId="9" hidden="1"/>
    <cellStyle name="Lien hypertexte visité" xfId="4529" builtinId="9" hidden="1"/>
    <cellStyle name="Lien hypertexte visité" xfId="4531" builtinId="9" hidden="1"/>
    <cellStyle name="Lien hypertexte visité" xfId="4533" builtinId="9" hidden="1"/>
    <cellStyle name="Lien hypertexte visité" xfId="4535" builtinId="9" hidden="1"/>
    <cellStyle name="Lien hypertexte visité" xfId="4537" builtinId="9" hidden="1"/>
    <cellStyle name="Lien hypertexte visité" xfId="4539" builtinId="9" hidden="1"/>
    <cellStyle name="Lien hypertexte visité" xfId="4541" builtinId="9" hidden="1"/>
    <cellStyle name="Lien hypertexte visité" xfId="4543" builtinId="9" hidden="1"/>
    <cellStyle name="Lien hypertexte visité" xfId="4545" builtinId="9" hidden="1"/>
    <cellStyle name="Lien hypertexte visité" xfId="4547" builtinId="9" hidden="1"/>
    <cellStyle name="Lien hypertexte visité" xfId="4549" builtinId="9" hidden="1"/>
    <cellStyle name="Lien hypertexte visité" xfId="4551" builtinId="9" hidden="1"/>
    <cellStyle name="Lien hypertexte visité" xfId="4553" builtinId="9" hidden="1"/>
    <cellStyle name="Lien hypertexte visité" xfId="4555" builtinId="9" hidden="1"/>
    <cellStyle name="Lien hypertexte visité" xfId="4557" builtinId="9" hidden="1"/>
    <cellStyle name="Lien hypertexte visité" xfId="4559" builtinId="9" hidden="1"/>
    <cellStyle name="Lien hypertexte visité" xfId="4561" builtinId="9" hidden="1"/>
    <cellStyle name="Lien hypertexte visité" xfId="4563" builtinId="9" hidden="1"/>
    <cellStyle name="Lien hypertexte visité" xfId="4565" builtinId="9" hidden="1"/>
    <cellStyle name="Lien hypertexte visité" xfId="4567" builtinId="9" hidden="1"/>
    <cellStyle name="Lien hypertexte visité" xfId="4569" builtinId="9" hidden="1"/>
    <cellStyle name="Lien hypertexte visité" xfId="4571" builtinId="9" hidden="1"/>
    <cellStyle name="Lien hypertexte visité" xfId="4573" builtinId="9" hidden="1"/>
    <cellStyle name="Lien hypertexte visité" xfId="4575" builtinId="9" hidden="1"/>
    <cellStyle name="Lien hypertexte visité" xfId="4577" builtinId="9" hidden="1"/>
    <cellStyle name="Lien hypertexte visité" xfId="4579" builtinId="9" hidden="1"/>
    <cellStyle name="Lien hypertexte visité" xfId="4581" builtinId="9" hidden="1"/>
    <cellStyle name="Lien hypertexte visité" xfId="4583" builtinId="9" hidden="1"/>
    <cellStyle name="Lien hypertexte visité" xfId="4585" builtinId="9" hidden="1"/>
    <cellStyle name="Lien hypertexte visité" xfId="4587" builtinId="9" hidden="1"/>
    <cellStyle name="Lien hypertexte visité" xfId="4589" builtinId="9" hidden="1"/>
    <cellStyle name="Lien hypertexte visité" xfId="4591" builtinId="9" hidden="1"/>
    <cellStyle name="Lien hypertexte visité" xfId="4593" builtinId="9" hidden="1"/>
    <cellStyle name="Lien hypertexte visité" xfId="4595" builtinId="9" hidden="1"/>
    <cellStyle name="Lien hypertexte visité" xfId="4597" builtinId="9" hidden="1"/>
    <cellStyle name="Lien hypertexte visité" xfId="4599" builtinId="9" hidden="1"/>
    <cellStyle name="Lien hypertexte visité" xfId="4601" builtinId="9" hidden="1"/>
    <cellStyle name="Lien hypertexte visité" xfId="4603" builtinId="9" hidden="1"/>
    <cellStyle name="Lien hypertexte visité" xfId="4605" builtinId="9" hidden="1"/>
    <cellStyle name="Lien hypertexte visité" xfId="4607" builtinId="9" hidden="1"/>
    <cellStyle name="Lien hypertexte visité" xfId="4609" builtinId="9" hidden="1"/>
    <cellStyle name="Lien hypertexte visité" xfId="4611" builtinId="9" hidden="1"/>
    <cellStyle name="Lien hypertexte visité" xfId="4613" builtinId="9" hidden="1"/>
    <cellStyle name="Lien hypertexte visité" xfId="4615" builtinId="9" hidden="1"/>
    <cellStyle name="Lien hypertexte visité" xfId="4617" builtinId="9" hidden="1"/>
    <cellStyle name="Lien hypertexte visité" xfId="4619" builtinId="9" hidden="1"/>
    <cellStyle name="Lien hypertexte visité" xfId="4621" builtinId="9" hidden="1"/>
    <cellStyle name="Lien hypertexte visité" xfId="4623" builtinId="9" hidden="1"/>
    <cellStyle name="Lien hypertexte visité" xfId="4625" builtinId="9" hidden="1"/>
    <cellStyle name="Lien hypertexte visité" xfId="4627" builtinId="9" hidden="1"/>
    <cellStyle name="Lien hypertexte visité" xfId="4629" builtinId="9" hidden="1"/>
    <cellStyle name="Lien hypertexte visité" xfId="4631" builtinId="9" hidden="1"/>
    <cellStyle name="Lien hypertexte visité" xfId="4633" builtinId="9" hidden="1"/>
    <cellStyle name="Lien hypertexte visité" xfId="4635" builtinId="9" hidden="1"/>
    <cellStyle name="Lien hypertexte visité" xfId="4637" builtinId="9" hidden="1"/>
    <cellStyle name="Lien hypertexte visité" xfId="4639" builtinId="9" hidden="1"/>
    <cellStyle name="Lien hypertexte visité" xfId="4641" builtinId="9" hidden="1"/>
    <cellStyle name="Lien hypertexte visité" xfId="4643" builtinId="9" hidden="1"/>
    <cellStyle name="Lien hypertexte visité" xfId="4645" builtinId="9" hidden="1"/>
    <cellStyle name="Lien hypertexte visité" xfId="4647" builtinId="9" hidden="1"/>
    <cellStyle name="Lien hypertexte visité" xfId="4649" builtinId="9" hidden="1"/>
    <cellStyle name="Lien hypertexte visité" xfId="4651" builtinId="9" hidden="1"/>
    <cellStyle name="Lien hypertexte visité" xfId="4653" builtinId="9" hidden="1"/>
    <cellStyle name="Lien hypertexte visité" xfId="4655" builtinId="9" hidden="1"/>
    <cellStyle name="Lien hypertexte visité" xfId="4657" builtinId="9" hidden="1"/>
    <cellStyle name="Lien hypertexte visité" xfId="4659" builtinId="9" hidden="1"/>
    <cellStyle name="Lien hypertexte visité" xfId="4661" builtinId="9" hidden="1"/>
    <cellStyle name="Lien hypertexte visité" xfId="4663" builtinId="9" hidden="1"/>
    <cellStyle name="Lien hypertexte visité" xfId="4665" builtinId="9" hidden="1"/>
    <cellStyle name="Lien hypertexte visité" xfId="4667" builtinId="9" hidden="1"/>
    <cellStyle name="Lien hypertexte visité" xfId="4669" builtinId="9" hidden="1"/>
    <cellStyle name="Lien hypertexte visité" xfId="4671" builtinId="9" hidden="1"/>
    <cellStyle name="Lien hypertexte visité" xfId="4673" builtinId="9" hidden="1"/>
    <cellStyle name="Lien hypertexte visité" xfId="4675" builtinId="9" hidden="1"/>
    <cellStyle name="Lien hypertexte visité" xfId="4677" builtinId="9" hidden="1"/>
    <cellStyle name="Lien hypertexte visité" xfId="4679" builtinId="9" hidden="1"/>
    <cellStyle name="Lien hypertexte visité" xfId="4681" builtinId="9" hidden="1"/>
    <cellStyle name="Lien hypertexte visité" xfId="4683" builtinId="9" hidden="1"/>
    <cellStyle name="Lien hypertexte visité" xfId="4685" builtinId="9" hidden="1"/>
    <cellStyle name="Lien hypertexte visité" xfId="4687" builtinId="9" hidden="1"/>
    <cellStyle name="Lien hypertexte visité" xfId="4689" builtinId="9" hidden="1"/>
    <cellStyle name="Lien hypertexte visité" xfId="4691" builtinId="9" hidden="1"/>
    <cellStyle name="Lien hypertexte visité" xfId="4693" builtinId="9" hidden="1"/>
    <cellStyle name="Lien hypertexte visité" xfId="4695" builtinId="9" hidden="1"/>
    <cellStyle name="Lien hypertexte visité" xfId="4697" builtinId="9" hidden="1"/>
    <cellStyle name="Lien hypertexte visité" xfId="4699" builtinId="9" hidden="1"/>
    <cellStyle name="Lien hypertexte visité" xfId="4701" builtinId="9" hidden="1"/>
    <cellStyle name="Lien hypertexte visité" xfId="4703" builtinId="9" hidden="1"/>
    <cellStyle name="Lien hypertexte visité" xfId="4705" builtinId="9" hidden="1"/>
    <cellStyle name="Lien hypertexte visité" xfId="4707" builtinId="9" hidden="1"/>
    <cellStyle name="Lien hypertexte visité" xfId="4709" builtinId="9" hidden="1"/>
    <cellStyle name="Lien hypertexte visité" xfId="4711" builtinId="9" hidden="1"/>
    <cellStyle name="Lien hypertexte visité" xfId="4713" builtinId="9" hidden="1"/>
    <cellStyle name="Lien hypertexte visité" xfId="4715" builtinId="9" hidden="1"/>
    <cellStyle name="Lien hypertexte visité" xfId="4717" builtinId="9" hidden="1"/>
    <cellStyle name="Lien hypertexte visité" xfId="4719" builtinId="9" hidden="1"/>
    <cellStyle name="Lien hypertexte visité" xfId="4721" builtinId="9" hidden="1"/>
    <cellStyle name="Lien hypertexte visité" xfId="4723" builtinId="9" hidden="1"/>
    <cellStyle name="Lien hypertexte visité" xfId="4725" builtinId="9" hidden="1"/>
    <cellStyle name="Lien hypertexte visité" xfId="4727" builtinId="9" hidden="1"/>
    <cellStyle name="Lien hypertexte visité" xfId="4729" builtinId="9" hidden="1"/>
    <cellStyle name="Lien hypertexte visité" xfId="4731" builtinId="9" hidden="1"/>
    <cellStyle name="Lien hypertexte visité" xfId="4733" builtinId="9" hidden="1"/>
    <cellStyle name="Lien hypertexte visité" xfId="4735" builtinId="9" hidden="1"/>
    <cellStyle name="Lien hypertexte visité" xfId="4737" builtinId="9" hidden="1"/>
    <cellStyle name="Lien hypertexte visité" xfId="4739" builtinId="9" hidden="1"/>
    <cellStyle name="Lien hypertexte visité" xfId="4741" builtinId="9" hidden="1"/>
    <cellStyle name="Lien hypertexte visité" xfId="4743" builtinId="9" hidden="1"/>
    <cellStyle name="Lien hypertexte visité" xfId="4745" builtinId="9" hidden="1"/>
    <cellStyle name="Lien hypertexte visité" xfId="4747" builtinId="9" hidden="1"/>
    <cellStyle name="Lien hypertexte visité" xfId="4749" builtinId="9" hidden="1"/>
    <cellStyle name="Lien hypertexte visité" xfId="4751" builtinId="9" hidden="1"/>
    <cellStyle name="Lien hypertexte visité" xfId="4753" builtinId="9" hidden="1"/>
    <cellStyle name="Lien hypertexte visité" xfId="4755" builtinId="9" hidden="1"/>
    <cellStyle name="Lien hypertexte visité" xfId="4757" builtinId="9" hidden="1"/>
    <cellStyle name="Lien hypertexte visité" xfId="4759" builtinId="9" hidden="1"/>
    <cellStyle name="Lien hypertexte visité" xfId="4761" builtinId="9" hidden="1"/>
    <cellStyle name="Lien hypertexte visité" xfId="4763" builtinId="9" hidden="1"/>
    <cellStyle name="Lien hypertexte visité" xfId="4765" builtinId="9" hidden="1"/>
    <cellStyle name="Lien hypertexte visité" xfId="4767" builtinId="9" hidden="1"/>
    <cellStyle name="Lien hypertexte visité" xfId="4769" builtinId="9" hidden="1"/>
    <cellStyle name="Lien hypertexte visité" xfId="4771" builtinId="9" hidden="1"/>
    <cellStyle name="Lien hypertexte visité" xfId="4773" builtinId="9" hidden="1"/>
    <cellStyle name="Lien hypertexte visité" xfId="4775" builtinId="9" hidden="1"/>
    <cellStyle name="Lien hypertexte visité" xfId="4777" builtinId="9" hidden="1"/>
    <cellStyle name="Lien hypertexte visité" xfId="4779" builtinId="9" hidden="1"/>
    <cellStyle name="Lien hypertexte visité" xfId="4781" builtinId="9" hidden="1"/>
    <cellStyle name="Lien hypertexte visité" xfId="4783" builtinId="9" hidden="1"/>
    <cellStyle name="Lien hypertexte visité" xfId="4785" builtinId="9" hidden="1"/>
    <cellStyle name="Lien hypertexte visité" xfId="4787" builtinId="9" hidden="1"/>
    <cellStyle name="Lien hypertexte visité" xfId="4789" builtinId="9" hidden="1"/>
    <cellStyle name="Lien hypertexte visité" xfId="4791" builtinId="9" hidden="1"/>
    <cellStyle name="Lien hypertexte visité" xfId="4793" builtinId="9" hidden="1"/>
    <cellStyle name="Lien hypertexte visité" xfId="4795" builtinId="9" hidden="1"/>
    <cellStyle name="Lien hypertexte visité" xfId="4797" builtinId="9" hidden="1"/>
    <cellStyle name="Lien hypertexte visité" xfId="4799" builtinId="9" hidden="1"/>
    <cellStyle name="Lien hypertexte visité" xfId="4801" builtinId="9" hidden="1"/>
    <cellStyle name="Lien hypertexte visité" xfId="4803" builtinId="9" hidden="1"/>
    <cellStyle name="Lien hypertexte visité" xfId="4805" builtinId="9" hidden="1"/>
    <cellStyle name="Lien hypertexte visité" xfId="4807" builtinId="9" hidden="1"/>
    <cellStyle name="Lien hypertexte visité" xfId="4809" builtinId="9" hidden="1"/>
    <cellStyle name="Lien hypertexte visité" xfId="4811" builtinId="9" hidden="1"/>
    <cellStyle name="Lien hypertexte visité" xfId="4813" builtinId="9" hidden="1"/>
    <cellStyle name="Lien hypertexte visité" xfId="4815" builtinId="9" hidden="1"/>
    <cellStyle name="Lien hypertexte visité" xfId="4817" builtinId="9" hidden="1"/>
    <cellStyle name="Lien hypertexte visité" xfId="4819" builtinId="9" hidden="1"/>
    <cellStyle name="Lien hypertexte visité" xfId="4821" builtinId="9" hidden="1"/>
    <cellStyle name="Lien hypertexte visité" xfId="4823" builtinId="9" hidden="1"/>
    <cellStyle name="Lien hypertexte visité" xfId="4825" builtinId="9" hidden="1"/>
    <cellStyle name="Lien hypertexte visité" xfId="4827" builtinId="9" hidden="1"/>
    <cellStyle name="Lien hypertexte visité" xfId="4829" builtinId="9" hidden="1"/>
    <cellStyle name="Lien hypertexte visité" xfId="4831" builtinId="9" hidden="1"/>
    <cellStyle name="Lien hypertexte visité" xfId="4833" builtinId="9" hidden="1"/>
    <cellStyle name="Lien hypertexte visité" xfId="4835" builtinId="9" hidden="1"/>
    <cellStyle name="Lien hypertexte visité" xfId="4837" builtinId="9" hidden="1"/>
    <cellStyle name="Lien hypertexte visité" xfId="4839" builtinId="9" hidden="1"/>
    <cellStyle name="Lien hypertexte visité" xfId="4841" builtinId="9" hidden="1"/>
    <cellStyle name="Lien hypertexte visité" xfId="4843" builtinId="9" hidden="1"/>
    <cellStyle name="Lien hypertexte visité" xfId="4845" builtinId="9" hidden="1"/>
    <cellStyle name="Lien hypertexte visité" xfId="4847" builtinId="9" hidden="1"/>
    <cellStyle name="Lien hypertexte visité" xfId="4849" builtinId="9" hidden="1"/>
    <cellStyle name="Lien hypertexte visité" xfId="4851" builtinId="9" hidden="1"/>
    <cellStyle name="Lien hypertexte visité" xfId="4853" builtinId="9" hidden="1"/>
    <cellStyle name="Lien hypertexte visité" xfId="4855" builtinId="9" hidden="1"/>
    <cellStyle name="Lien hypertexte visité" xfId="4857" builtinId="9" hidden="1"/>
    <cellStyle name="Lien hypertexte visité" xfId="4859" builtinId="9" hidden="1"/>
    <cellStyle name="Lien hypertexte visité" xfId="4861" builtinId="9" hidden="1"/>
    <cellStyle name="Lien hypertexte visité" xfId="4863" builtinId="9" hidden="1"/>
    <cellStyle name="Lien hypertexte visité" xfId="4865" builtinId="9" hidden="1"/>
    <cellStyle name="Lien hypertexte visité" xfId="4867" builtinId="9" hidden="1"/>
    <cellStyle name="Lien hypertexte visité" xfId="4869" builtinId="9" hidden="1"/>
    <cellStyle name="Lien hypertexte visité" xfId="4871" builtinId="9" hidden="1"/>
    <cellStyle name="Lien hypertexte visité" xfId="4873" builtinId="9" hidden="1"/>
    <cellStyle name="Lien hypertexte visité" xfId="4875" builtinId="9" hidden="1"/>
    <cellStyle name="Lien hypertexte visité" xfId="4877" builtinId="9" hidden="1"/>
    <cellStyle name="Lien hypertexte visité" xfId="4879" builtinId="9" hidden="1"/>
    <cellStyle name="Lien hypertexte visité" xfId="4881" builtinId="9" hidden="1"/>
    <cellStyle name="Lien hypertexte visité" xfId="4883" builtinId="9" hidden="1"/>
    <cellStyle name="Lien hypertexte visité" xfId="4885" builtinId="9" hidden="1"/>
    <cellStyle name="Lien hypertexte visité" xfId="4887" builtinId="9" hidden="1"/>
    <cellStyle name="Lien hypertexte visité" xfId="4889" builtinId="9" hidden="1"/>
    <cellStyle name="Lien hypertexte visité" xfId="4891" builtinId="9" hidden="1"/>
    <cellStyle name="Lien hypertexte visité" xfId="4893" builtinId="9" hidden="1"/>
    <cellStyle name="Lien hypertexte visité" xfId="4895" builtinId="9" hidden="1"/>
    <cellStyle name="Lien hypertexte visité" xfId="4897" builtinId="9" hidden="1"/>
    <cellStyle name="Lien hypertexte visité" xfId="4899" builtinId="9" hidden="1"/>
    <cellStyle name="Lien hypertexte visité" xfId="4901" builtinId="9" hidden="1"/>
    <cellStyle name="Lien hypertexte visité" xfId="4903" builtinId="9" hidden="1"/>
    <cellStyle name="Lien hypertexte visité" xfId="4905" builtinId="9" hidden="1"/>
    <cellStyle name="Lien hypertexte visité" xfId="4907" builtinId="9" hidden="1"/>
    <cellStyle name="Lien hypertexte visité" xfId="4909" builtinId="9" hidden="1"/>
    <cellStyle name="Lien hypertexte visité" xfId="4911" builtinId="9" hidden="1"/>
    <cellStyle name="Lien hypertexte visité" xfId="4913" builtinId="9" hidden="1"/>
    <cellStyle name="Lien hypertexte visité" xfId="4915" builtinId="9" hidden="1"/>
    <cellStyle name="Lien hypertexte visité" xfId="4917" builtinId="9" hidden="1"/>
    <cellStyle name="Lien hypertexte visité" xfId="4919" builtinId="9" hidden="1"/>
    <cellStyle name="Lien hypertexte visité" xfId="4921" builtinId="9" hidden="1"/>
    <cellStyle name="Lien hypertexte visité" xfId="4923" builtinId="9" hidden="1"/>
    <cellStyle name="Lien hypertexte visité" xfId="4925" builtinId="9" hidden="1"/>
    <cellStyle name="Lien hypertexte visité" xfId="4927" builtinId="9" hidden="1"/>
    <cellStyle name="Lien hypertexte visité" xfId="4929" builtinId="9" hidden="1"/>
    <cellStyle name="Lien hypertexte visité" xfId="4931" builtinId="9" hidden="1"/>
    <cellStyle name="Lien hypertexte visité" xfId="4933" builtinId="9" hidden="1"/>
    <cellStyle name="Lien hypertexte visité" xfId="4935" builtinId="9" hidden="1"/>
    <cellStyle name="Lien hypertexte visité" xfId="4937" builtinId="9" hidden="1"/>
    <cellStyle name="Lien hypertexte visité" xfId="4939" builtinId="9" hidden="1"/>
    <cellStyle name="Lien hypertexte visité" xfId="4941" builtinId="9" hidden="1"/>
    <cellStyle name="Lien hypertexte visité" xfId="4943" builtinId="9" hidden="1"/>
    <cellStyle name="Lien hypertexte visité" xfId="4945" builtinId="9" hidden="1"/>
    <cellStyle name="Lien hypertexte visité" xfId="4947" builtinId="9" hidden="1"/>
    <cellStyle name="Lien hypertexte visité" xfId="4949" builtinId="9" hidden="1"/>
    <cellStyle name="Lien hypertexte visité" xfId="4951" builtinId="9" hidden="1"/>
    <cellStyle name="Lien hypertexte visité" xfId="4953" builtinId="9" hidden="1"/>
    <cellStyle name="Lien hypertexte visité" xfId="4955" builtinId="9" hidden="1"/>
    <cellStyle name="Lien hypertexte visité" xfId="4957" builtinId="9" hidden="1"/>
    <cellStyle name="Lien hypertexte visité" xfId="4959" builtinId="9" hidden="1"/>
    <cellStyle name="Lien hypertexte visité" xfId="4961" builtinId="9" hidden="1"/>
    <cellStyle name="Lien hypertexte visité" xfId="4963" builtinId="9" hidden="1"/>
    <cellStyle name="Lien hypertexte visité" xfId="4965" builtinId="9" hidden="1"/>
    <cellStyle name="Lien hypertexte visité" xfId="4967" builtinId="9" hidden="1"/>
    <cellStyle name="Lien hypertexte visité" xfId="4969" builtinId="9" hidden="1"/>
    <cellStyle name="Lien hypertexte visité" xfId="4971" builtinId="9" hidden="1"/>
    <cellStyle name="Lien hypertexte visité" xfId="4973" builtinId="9" hidden="1"/>
    <cellStyle name="Lien hypertexte visité" xfId="4975" builtinId="9" hidden="1"/>
    <cellStyle name="Lien hypertexte visité" xfId="4977" builtinId="9" hidden="1"/>
    <cellStyle name="Lien hypertexte visité" xfId="4979" builtinId="9" hidden="1"/>
    <cellStyle name="Lien hypertexte visité" xfId="4981" builtinId="9" hidden="1"/>
    <cellStyle name="Lien hypertexte visité" xfId="4983" builtinId="9" hidden="1"/>
    <cellStyle name="Lien hypertexte visité" xfId="4985" builtinId="9" hidden="1"/>
    <cellStyle name="Lien hypertexte visité" xfId="4987" builtinId="9" hidden="1"/>
    <cellStyle name="Lien hypertexte visité" xfId="4989" builtinId="9" hidden="1"/>
    <cellStyle name="Lien hypertexte visité" xfId="4991" builtinId="9" hidden="1"/>
    <cellStyle name="Lien hypertexte visité" xfId="4993" builtinId="9" hidden="1"/>
    <cellStyle name="Lien hypertexte visité" xfId="4995" builtinId="9" hidden="1"/>
    <cellStyle name="Lien hypertexte visité" xfId="4997" builtinId="9" hidden="1"/>
    <cellStyle name="Lien hypertexte visité" xfId="4999" builtinId="9" hidden="1"/>
    <cellStyle name="Lien hypertexte visité" xfId="5001" builtinId="9" hidden="1"/>
    <cellStyle name="Lien hypertexte visité" xfId="5003" builtinId="9" hidden="1"/>
    <cellStyle name="Lien hypertexte visité" xfId="5005" builtinId="9" hidden="1"/>
    <cellStyle name="Lien hypertexte visité" xfId="5007" builtinId="9" hidden="1"/>
    <cellStyle name="Lien hypertexte visité" xfId="5009" builtinId="9" hidden="1"/>
    <cellStyle name="Lien hypertexte visité" xfId="5011" builtinId="9" hidden="1"/>
    <cellStyle name="Lien hypertexte visité" xfId="5013" builtinId="9" hidden="1"/>
    <cellStyle name="Lien hypertexte visité" xfId="5015" builtinId="9" hidden="1"/>
    <cellStyle name="Lien hypertexte visité" xfId="5017" builtinId="9" hidden="1"/>
    <cellStyle name="Lien hypertexte visité" xfId="5019" builtinId="9" hidden="1"/>
    <cellStyle name="Lien hypertexte visité" xfId="5021" builtinId="9" hidden="1"/>
    <cellStyle name="Lien hypertexte visité" xfId="5023" builtinId="9" hidden="1"/>
    <cellStyle name="Lien hypertexte visité" xfId="5025" builtinId="9" hidden="1"/>
    <cellStyle name="Lien hypertexte visité" xfId="5027" builtinId="9" hidden="1"/>
    <cellStyle name="Lien hypertexte visité" xfId="5029" builtinId="9" hidden="1"/>
    <cellStyle name="Lien hypertexte visité" xfId="5031" builtinId="9" hidden="1"/>
    <cellStyle name="Lien hypertexte visité" xfId="5033" builtinId="9" hidden="1"/>
    <cellStyle name="Lien hypertexte visité" xfId="5035" builtinId="9" hidden="1"/>
    <cellStyle name="Lien hypertexte visité" xfId="5037" builtinId="9" hidden="1"/>
    <cellStyle name="Lien hypertexte visité" xfId="5039" builtinId="9" hidden="1"/>
    <cellStyle name="Lien hypertexte visité" xfId="5041" builtinId="9" hidden="1"/>
    <cellStyle name="Lien hypertexte visité" xfId="5043" builtinId="9" hidden="1"/>
    <cellStyle name="Lien hypertexte visité" xfId="5045" builtinId="9" hidden="1"/>
    <cellStyle name="Lien hypertexte visité" xfId="5047" builtinId="9" hidden="1"/>
    <cellStyle name="Lien hypertexte visité" xfId="5049" builtinId="9" hidden="1"/>
    <cellStyle name="Lien hypertexte visité" xfId="5051" builtinId="9" hidden="1"/>
    <cellStyle name="Lien hypertexte visité" xfId="5053" builtinId="9" hidden="1"/>
    <cellStyle name="Lien hypertexte visité" xfId="5055" builtinId="9" hidden="1"/>
    <cellStyle name="Lien hypertexte visité" xfId="5057" builtinId="9" hidden="1"/>
    <cellStyle name="Lien hypertexte visité" xfId="5059" builtinId="9" hidden="1"/>
    <cellStyle name="Lien hypertexte visité" xfId="5061" builtinId="9" hidden="1"/>
    <cellStyle name="Lien hypertexte visité" xfId="5063" builtinId="9" hidden="1"/>
    <cellStyle name="Lien hypertexte visité" xfId="5065" builtinId="9" hidden="1"/>
    <cellStyle name="Lien hypertexte visité" xfId="5067" builtinId="9" hidden="1"/>
    <cellStyle name="Lien hypertexte visité" xfId="5069" builtinId="9" hidden="1"/>
    <cellStyle name="Lien hypertexte visité" xfId="5071" builtinId="9" hidden="1"/>
    <cellStyle name="Lien hypertexte visité" xfId="5073" builtinId="9" hidden="1"/>
    <cellStyle name="Lien hypertexte visité" xfId="5075" builtinId="9" hidden="1"/>
    <cellStyle name="Lien hypertexte visité" xfId="5077" builtinId="9" hidden="1"/>
    <cellStyle name="Lien hypertexte visité" xfId="5079" builtinId="9" hidden="1"/>
    <cellStyle name="Lien hypertexte visité" xfId="5081" builtinId="9" hidden="1"/>
    <cellStyle name="Lien hypertexte visité" xfId="5083" builtinId="9" hidden="1"/>
    <cellStyle name="Lien hypertexte visité" xfId="5085" builtinId="9" hidden="1"/>
    <cellStyle name="Lien hypertexte visité" xfId="5087" builtinId="9" hidden="1"/>
    <cellStyle name="Lien hypertexte visité" xfId="5089" builtinId="9" hidden="1"/>
    <cellStyle name="Lien hypertexte visité" xfId="5091" builtinId="9" hidden="1"/>
    <cellStyle name="Lien hypertexte visité" xfId="5093" builtinId="9" hidden="1"/>
    <cellStyle name="Lien hypertexte visité" xfId="5095" builtinId="9" hidden="1"/>
    <cellStyle name="Lien hypertexte visité" xfId="5097" builtinId="9" hidden="1"/>
    <cellStyle name="Lien hypertexte visité" xfId="5099" builtinId="9" hidden="1"/>
    <cellStyle name="Lien hypertexte visité" xfId="5101" builtinId="9" hidden="1"/>
    <cellStyle name="Lien hypertexte visité" xfId="5103" builtinId="9" hidden="1"/>
    <cellStyle name="Lien hypertexte visité" xfId="5105" builtinId="9" hidden="1"/>
    <cellStyle name="Lien hypertexte visité" xfId="5107" builtinId="9" hidden="1"/>
    <cellStyle name="Lien hypertexte visité" xfId="5109" builtinId="9" hidden="1"/>
    <cellStyle name="Lien hypertexte visité" xfId="5111" builtinId="9" hidden="1"/>
    <cellStyle name="Lien hypertexte visité" xfId="5113" builtinId="9" hidden="1"/>
    <cellStyle name="Lien hypertexte visité" xfId="5115" builtinId="9" hidden="1"/>
    <cellStyle name="Lien hypertexte visité" xfId="5117" builtinId="9" hidden="1"/>
    <cellStyle name="Lien hypertexte visité" xfId="5119" builtinId="9" hidden="1"/>
    <cellStyle name="Lien hypertexte visité" xfId="5121" builtinId="9" hidden="1"/>
    <cellStyle name="Lien hypertexte visité" xfId="5123" builtinId="9" hidden="1"/>
    <cellStyle name="Lien hypertexte visité" xfId="5125" builtinId="9" hidden="1"/>
    <cellStyle name="Lien hypertexte visité" xfId="5127" builtinId="9" hidden="1"/>
    <cellStyle name="Lien hypertexte visité" xfId="5129" builtinId="9" hidden="1"/>
    <cellStyle name="Lien hypertexte visité" xfId="5131" builtinId="9" hidden="1"/>
    <cellStyle name="Lien hypertexte visité" xfId="5133" builtinId="9" hidden="1"/>
    <cellStyle name="Lien hypertexte visité" xfId="5135" builtinId="9" hidden="1"/>
    <cellStyle name="Lien hypertexte visité" xfId="5137" builtinId="9" hidden="1"/>
    <cellStyle name="Lien hypertexte visité" xfId="5139" builtinId="9" hidden="1"/>
    <cellStyle name="Lien hypertexte visité" xfId="5141" builtinId="9" hidden="1"/>
    <cellStyle name="Lien hypertexte visité" xfId="5143" builtinId="9" hidden="1"/>
    <cellStyle name="Lien hypertexte visité" xfId="5145" builtinId="9" hidden="1"/>
    <cellStyle name="Lien hypertexte visité" xfId="5147" builtinId="9" hidden="1"/>
    <cellStyle name="Lien hypertexte visité" xfId="5149" builtinId="9" hidden="1"/>
    <cellStyle name="Lien hypertexte visité" xfId="5151" builtinId="9" hidden="1"/>
    <cellStyle name="Lien hypertexte visité" xfId="5153" builtinId="9" hidden="1"/>
    <cellStyle name="Lien hypertexte visité" xfId="5155" builtinId="9" hidden="1"/>
    <cellStyle name="Lien hypertexte visité" xfId="5157" builtinId="9" hidden="1"/>
    <cellStyle name="Lien hypertexte visité" xfId="5159" builtinId="9" hidden="1"/>
    <cellStyle name="Lien hypertexte visité" xfId="5161" builtinId="9" hidden="1"/>
    <cellStyle name="Lien hypertexte visité" xfId="5163" builtinId="9" hidden="1"/>
    <cellStyle name="Lien hypertexte visité" xfId="5165" builtinId="9" hidden="1"/>
    <cellStyle name="Lien hypertexte visité" xfId="5167" builtinId="9" hidden="1"/>
    <cellStyle name="Lien hypertexte visité" xfId="5169" builtinId="9" hidden="1"/>
    <cellStyle name="Lien hypertexte visité" xfId="5171" builtinId="9" hidden="1"/>
    <cellStyle name="Lien hypertexte visité" xfId="5173" builtinId="9" hidden="1"/>
    <cellStyle name="Lien hypertexte visité" xfId="5175" builtinId="9" hidden="1"/>
    <cellStyle name="Lien hypertexte visité" xfId="5177" builtinId="9" hidden="1"/>
    <cellStyle name="Lien hypertexte visité" xfId="5179" builtinId="9" hidden="1"/>
    <cellStyle name="Lien hypertexte visité" xfId="5181" builtinId="9" hidden="1"/>
    <cellStyle name="Lien hypertexte visité" xfId="5183" builtinId="9" hidden="1"/>
    <cellStyle name="Lien hypertexte visité" xfId="5185" builtinId="9" hidden="1"/>
    <cellStyle name="Lien hypertexte visité" xfId="5187" builtinId="9" hidden="1"/>
    <cellStyle name="Lien hypertexte visité" xfId="5189" builtinId="9" hidden="1"/>
    <cellStyle name="Lien hypertexte visité" xfId="5191" builtinId="9" hidden="1"/>
    <cellStyle name="Lien hypertexte visité" xfId="5193" builtinId="9" hidden="1"/>
    <cellStyle name="Lien hypertexte visité" xfId="5195" builtinId="9" hidden="1"/>
    <cellStyle name="Lien hypertexte visité" xfId="5197" builtinId="9" hidden="1"/>
    <cellStyle name="Lien hypertexte visité" xfId="5199" builtinId="9" hidden="1"/>
    <cellStyle name="Lien hypertexte visité" xfId="5201" builtinId="9" hidden="1"/>
    <cellStyle name="Lien hypertexte visité" xfId="5203" builtinId="9" hidden="1"/>
    <cellStyle name="Lien hypertexte visité" xfId="5205" builtinId="9" hidden="1"/>
    <cellStyle name="Lien hypertexte visité" xfId="5207" builtinId="9" hidden="1"/>
    <cellStyle name="Lien hypertexte visité" xfId="5209" builtinId="9" hidden="1"/>
    <cellStyle name="Lien hypertexte visité" xfId="5211" builtinId="9" hidden="1"/>
    <cellStyle name="Lien hypertexte visité" xfId="5213" builtinId="9" hidden="1"/>
    <cellStyle name="Lien hypertexte visité" xfId="5215" builtinId="9" hidden="1"/>
    <cellStyle name="Lien hypertexte visité" xfId="5217" builtinId="9" hidden="1"/>
    <cellStyle name="Lien hypertexte visité" xfId="5219" builtinId="9" hidden="1"/>
    <cellStyle name="Lien hypertexte visité" xfId="5221" builtinId="9" hidden="1"/>
    <cellStyle name="Lien hypertexte visité" xfId="5223" builtinId="9" hidden="1"/>
    <cellStyle name="Lien hypertexte visité" xfId="5225" builtinId="9" hidden="1"/>
    <cellStyle name="Lien hypertexte visité" xfId="5227" builtinId="9" hidden="1"/>
    <cellStyle name="Lien hypertexte visité" xfId="5229" builtinId="9" hidden="1"/>
    <cellStyle name="Lien hypertexte visité" xfId="5231" builtinId="9" hidden="1"/>
    <cellStyle name="Lien hypertexte visité" xfId="5233" builtinId="9" hidden="1"/>
    <cellStyle name="Lien hypertexte visité" xfId="5235" builtinId="9" hidden="1"/>
    <cellStyle name="Lien hypertexte visité" xfId="5237" builtinId="9" hidden="1"/>
    <cellStyle name="Lien hypertexte visité" xfId="5239" builtinId="9" hidden="1"/>
    <cellStyle name="Lien hypertexte visité" xfId="5241" builtinId="9" hidden="1"/>
    <cellStyle name="Lien hypertexte visité" xfId="5243" builtinId="9" hidden="1"/>
    <cellStyle name="Lien hypertexte visité" xfId="5245" builtinId="9" hidden="1"/>
    <cellStyle name="Lien hypertexte visité" xfId="5247" builtinId="9" hidden="1"/>
    <cellStyle name="Lien hypertexte visité" xfId="5249" builtinId="9" hidden="1"/>
    <cellStyle name="Lien hypertexte visité" xfId="5251" builtinId="9" hidden="1"/>
    <cellStyle name="Lien hypertexte visité" xfId="5253" builtinId="9" hidden="1"/>
    <cellStyle name="Lien hypertexte visité" xfId="5255" builtinId="9" hidden="1"/>
    <cellStyle name="Lien hypertexte visité" xfId="5257" builtinId="9" hidden="1"/>
    <cellStyle name="Lien hypertexte visité" xfId="5259" builtinId="9" hidden="1"/>
    <cellStyle name="Lien hypertexte visité" xfId="5261" builtinId="9" hidden="1"/>
    <cellStyle name="Lien hypertexte visité" xfId="5263" builtinId="9" hidden="1"/>
    <cellStyle name="Lien hypertexte visité" xfId="5265" builtinId="9" hidden="1"/>
    <cellStyle name="Lien hypertexte visité" xfId="5267" builtinId="9" hidden="1"/>
    <cellStyle name="Lien hypertexte visité" xfId="5269" builtinId="9" hidden="1"/>
    <cellStyle name="Lien hypertexte visité" xfId="5271" builtinId="9" hidden="1"/>
    <cellStyle name="Lien hypertexte visité" xfId="5273" builtinId="9" hidden="1"/>
    <cellStyle name="Lien hypertexte visité" xfId="5275" builtinId="9" hidden="1"/>
    <cellStyle name="Lien hypertexte visité" xfId="5277" builtinId="9" hidden="1"/>
    <cellStyle name="Lien hypertexte visité" xfId="5279" builtinId="9" hidden="1"/>
    <cellStyle name="Lien hypertexte visité" xfId="5281" builtinId="9" hidden="1"/>
    <cellStyle name="Lien hypertexte visité" xfId="5283" builtinId="9" hidden="1"/>
    <cellStyle name="Lien hypertexte visité" xfId="5285" builtinId="9" hidden="1"/>
    <cellStyle name="Lien hypertexte visité" xfId="5287" builtinId="9" hidden="1"/>
    <cellStyle name="Lien hypertexte visité" xfId="5289" builtinId="9" hidden="1"/>
    <cellStyle name="Lien hypertexte visité" xfId="5291" builtinId="9" hidden="1"/>
    <cellStyle name="Lien hypertexte visité" xfId="5293" builtinId="9" hidden="1"/>
    <cellStyle name="Lien hypertexte visité" xfId="5295" builtinId="9" hidden="1"/>
    <cellStyle name="Lien hypertexte visité" xfId="5297" builtinId="9" hidden="1"/>
    <cellStyle name="Lien hypertexte visité" xfId="5299" builtinId="9" hidden="1"/>
    <cellStyle name="Lien hypertexte visité" xfId="5301" builtinId="9" hidden="1"/>
    <cellStyle name="Lien hypertexte visité" xfId="5303" builtinId="9" hidden="1"/>
    <cellStyle name="Lien hypertexte visité" xfId="5305" builtinId="9" hidden="1"/>
    <cellStyle name="Lien hypertexte visité" xfId="5307" builtinId="9" hidden="1"/>
    <cellStyle name="Lien hypertexte visité" xfId="5309" builtinId="9" hidden="1"/>
    <cellStyle name="Lien hypertexte visité" xfId="5311" builtinId="9" hidden="1"/>
    <cellStyle name="Lien hypertexte visité" xfId="5313" builtinId="9" hidden="1"/>
    <cellStyle name="Lien hypertexte visité" xfId="5315" builtinId="9" hidden="1"/>
    <cellStyle name="Lien hypertexte visité" xfId="5317" builtinId="9" hidden="1"/>
    <cellStyle name="Lien hypertexte visité" xfId="5319" builtinId="9" hidden="1"/>
    <cellStyle name="Lien hypertexte visité" xfId="5321" builtinId="9" hidden="1"/>
    <cellStyle name="Lien hypertexte visité" xfId="5323" builtinId="9" hidden="1"/>
    <cellStyle name="Lien hypertexte visité" xfId="5325" builtinId="9" hidden="1"/>
    <cellStyle name="Lien hypertexte visité" xfId="5327" builtinId="9" hidden="1"/>
    <cellStyle name="Lien hypertexte visité" xfId="5329" builtinId="9" hidden="1"/>
    <cellStyle name="Lien hypertexte visité" xfId="5331" builtinId="9" hidden="1"/>
    <cellStyle name="Lien hypertexte visité" xfId="5333" builtinId="9" hidden="1"/>
    <cellStyle name="Lien hypertexte visité" xfId="5335" builtinId="9" hidden="1"/>
    <cellStyle name="Lien hypertexte visité" xfId="5337" builtinId="9" hidden="1"/>
    <cellStyle name="Lien hypertexte visité" xfId="5339" builtinId="9" hidden="1"/>
    <cellStyle name="Lien hypertexte visité" xfId="5341" builtinId="9" hidden="1"/>
    <cellStyle name="Lien hypertexte visité" xfId="5343" builtinId="9" hidden="1"/>
    <cellStyle name="Lien hypertexte visité" xfId="5345" builtinId="9" hidden="1"/>
    <cellStyle name="Lien hypertexte visité" xfId="5347" builtinId="9" hidden="1"/>
    <cellStyle name="Lien hypertexte visité" xfId="5349" builtinId="9" hidden="1"/>
    <cellStyle name="Lien hypertexte visité" xfId="5351" builtinId="9" hidden="1"/>
    <cellStyle name="Lien hypertexte visité" xfId="5353" builtinId="9" hidden="1"/>
    <cellStyle name="Lien hypertexte visité" xfId="5355" builtinId="9" hidden="1"/>
    <cellStyle name="Lien hypertexte visité" xfId="5357" builtinId="9" hidden="1"/>
    <cellStyle name="Lien hypertexte visité" xfId="5359" builtinId="9" hidden="1"/>
    <cellStyle name="Lien hypertexte visité" xfId="5361" builtinId="9" hidden="1"/>
    <cellStyle name="Lien hypertexte visité" xfId="5363" builtinId="9" hidden="1"/>
    <cellStyle name="Lien hypertexte visité" xfId="5365" builtinId="9" hidden="1"/>
    <cellStyle name="Lien hypertexte visité" xfId="5367" builtinId="9" hidden="1"/>
    <cellStyle name="Lien hypertexte visité" xfId="5369" builtinId="9" hidden="1"/>
    <cellStyle name="Lien hypertexte visité" xfId="5371" builtinId="9" hidden="1"/>
    <cellStyle name="Lien hypertexte visité" xfId="5373" builtinId="9" hidden="1"/>
    <cellStyle name="Lien hypertexte visité" xfId="5375" builtinId="9" hidden="1"/>
    <cellStyle name="Lien hypertexte visité" xfId="5377" builtinId="9" hidden="1"/>
    <cellStyle name="Lien hypertexte visité" xfId="5379" builtinId="9" hidden="1"/>
    <cellStyle name="Lien hypertexte visité" xfId="5381" builtinId="9" hidden="1"/>
    <cellStyle name="Lien hypertexte visité" xfId="5383" builtinId="9" hidden="1"/>
    <cellStyle name="Lien hypertexte visité" xfId="5385" builtinId="9" hidden="1"/>
    <cellStyle name="Lien hypertexte visité" xfId="5387" builtinId="9" hidden="1"/>
    <cellStyle name="Lien hypertexte visité" xfId="5389" builtinId="9" hidden="1"/>
    <cellStyle name="Lien hypertexte visité" xfId="5391" builtinId="9" hidden="1"/>
    <cellStyle name="Lien hypertexte visité" xfId="5393" builtinId="9" hidden="1"/>
    <cellStyle name="Lien hypertexte visité" xfId="5395" builtinId="9" hidden="1"/>
    <cellStyle name="Lien hypertexte visité" xfId="5397" builtinId="9" hidden="1"/>
    <cellStyle name="Lien hypertexte visité" xfId="5399" builtinId="9" hidden="1"/>
    <cellStyle name="Lien hypertexte visité" xfId="5401" builtinId="9" hidden="1"/>
    <cellStyle name="Lien hypertexte visité" xfId="5403" builtinId="9" hidden="1"/>
    <cellStyle name="Lien hypertexte visité" xfId="5405" builtinId="9" hidden="1"/>
    <cellStyle name="Lien hypertexte visité" xfId="5407" builtinId="9" hidden="1"/>
    <cellStyle name="Lien hypertexte visité" xfId="5409" builtinId="9" hidden="1"/>
    <cellStyle name="Lien hypertexte visité" xfId="5411" builtinId="9" hidden="1"/>
    <cellStyle name="Lien hypertexte visité" xfId="5413" builtinId="9" hidden="1"/>
    <cellStyle name="Lien hypertexte visité" xfId="5415" builtinId="9" hidden="1"/>
    <cellStyle name="Lien hypertexte visité" xfId="5417" builtinId="9" hidden="1"/>
    <cellStyle name="Lien hypertexte visité" xfId="5419" builtinId="9" hidden="1"/>
    <cellStyle name="Lien hypertexte visité" xfId="5421" builtinId="9" hidden="1"/>
    <cellStyle name="Lien hypertexte visité" xfId="5423" builtinId="9" hidden="1"/>
    <cellStyle name="Lien hypertexte visité" xfId="5425" builtinId="9" hidden="1"/>
    <cellStyle name="Lien hypertexte visité" xfId="5427" builtinId="9" hidden="1"/>
    <cellStyle name="Lien hypertexte visité" xfId="5429" builtinId="9" hidden="1"/>
    <cellStyle name="Lien hypertexte visité" xfId="5431" builtinId="9" hidden="1"/>
    <cellStyle name="Lien hypertexte visité" xfId="5433" builtinId="9" hidden="1"/>
    <cellStyle name="Lien hypertexte visité" xfId="5435" builtinId="9" hidden="1"/>
    <cellStyle name="Lien hypertexte visité" xfId="5437" builtinId="9" hidden="1"/>
    <cellStyle name="Lien hypertexte visité" xfId="5439" builtinId="9" hidden="1"/>
    <cellStyle name="Lien hypertexte visité" xfId="5441" builtinId="9" hidden="1"/>
    <cellStyle name="Lien hypertexte visité" xfId="5443" builtinId="9" hidden="1"/>
    <cellStyle name="Lien hypertexte visité" xfId="5445" builtinId="9" hidden="1"/>
    <cellStyle name="Lien hypertexte visité" xfId="5447" builtinId="9" hidden="1"/>
    <cellStyle name="Lien hypertexte visité" xfId="5449" builtinId="9" hidden="1"/>
    <cellStyle name="Lien hypertexte visité" xfId="5451" builtinId="9" hidden="1"/>
    <cellStyle name="Lien hypertexte visité" xfId="5453" builtinId="9" hidden="1"/>
    <cellStyle name="Lien hypertexte visité" xfId="5455" builtinId="9" hidden="1"/>
    <cellStyle name="Lien hypertexte visité" xfId="5457" builtinId="9" hidden="1"/>
    <cellStyle name="Lien hypertexte visité" xfId="5459" builtinId="9" hidden="1"/>
    <cellStyle name="Lien hypertexte visité" xfId="5461" builtinId="9" hidden="1"/>
    <cellStyle name="Lien hypertexte visité" xfId="5463" builtinId="9" hidden="1"/>
    <cellStyle name="Lien hypertexte visité" xfId="5465" builtinId="9" hidden="1"/>
    <cellStyle name="Lien hypertexte visité" xfId="5467" builtinId="9" hidden="1"/>
    <cellStyle name="Lien hypertexte visité" xfId="5469" builtinId="9" hidden="1"/>
    <cellStyle name="Lien hypertexte visité" xfId="5471" builtinId="9" hidden="1"/>
    <cellStyle name="Lien hypertexte visité" xfId="5473" builtinId="9" hidden="1"/>
    <cellStyle name="Lien hypertexte visité" xfId="5475" builtinId="9" hidden="1"/>
    <cellStyle name="Lien hypertexte visité" xfId="5477" builtinId="9" hidden="1"/>
    <cellStyle name="Lien hypertexte visité" xfId="5479" builtinId="9" hidden="1"/>
    <cellStyle name="Lien hypertexte visité" xfId="5481" builtinId="9" hidden="1"/>
    <cellStyle name="Lien hypertexte visité" xfId="5483" builtinId="9" hidden="1"/>
    <cellStyle name="Lien hypertexte visité" xfId="5485" builtinId="9" hidden="1"/>
    <cellStyle name="Lien hypertexte visité" xfId="5487" builtinId="9" hidden="1"/>
    <cellStyle name="Lien hypertexte visité" xfId="5489" builtinId="9" hidden="1"/>
    <cellStyle name="Lien hypertexte visité" xfId="5491" builtinId="9" hidden="1"/>
    <cellStyle name="Lien hypertexte visité" xfId="5493" builtinId="9" hidden="1"/>
    <cellStyle name="Lien hypertexte visité" xfId="5495" builtinId="9" hidden="1"/>
    <cellStyle name="Lien hypertexte visité" xfId="5497" builtinId="9" hidden="1"/>
    <cellStyle name="Lien hypertexte visité" xfId="5499" builtinId="9" hidden="1"/>
    <cellStyle name="Lien hypertexte visité" xfId="5501" builtinId="9" hidden="1"/>
    <cellStyle name="Lien hypertexte visité" xfId="5503" builtinId="9" hidden="1"/>
    <cellStyle name="Lien hypertexte visité" xfId="5505" builtinId="9" hidden="1"/>
    <cellStyle name="Lien hypertexte visité" xfId="5507" builtinId="9" hidden="1"/>
    <cellStyle name="Lien hypertexte visité" xfId="5509" builtinId="9" hidden="1"/>
    <cellStyle name="Lien hypertexte visité" xfId="5511" builtinId="9" hidden="1"/>
    <cellStyle name="Lien hypertexte visité" xfId="5513" builtinId="9" hidden="1"/>
    <cellStyle name="Lien hypertexte visité" xfId="5515" builtinId="9" hidden="1"/>
    <cellStyle name="Lien hypertexte visité" xfId="5517" builtinId="9" hidden="1"/>
    <cellStyle name="Lien hypertexte visité" xfId="5519" builtinId="9" hidden="1"/>
    <cellStyle name="Lien hypertexte visité" xfId="5521" builtinId="9" hidden="1"/>
    <cellStyle name="Lien hypertexte visité" xfId="5523" builtinId="9" hidden="1"/>
    <cellStyle name="Lien hypertexte visité" xfId="5525" builtinId="9" hidden="1"/>
    <cellStyle name="Lien hypertexte visité" xfId="5527" builtinId="9" hidden="1"/>
    <cellStyle name="Lien hypertexte visité" xfId="5529" builtinId="9" hidden="1"/>
    <cellStyle name="Lien hypertexte visité" xfId="5531" builtinId="9" hidden="1"/>
    <cellStyle name="Lien hypertexte visité" xfId="5533" builtinId="9" hidden="1"/>
    <cellStyle name="Lien hypertexte visité" xfId="5535" builtinId="9" hidden="1"/>
    <cellStyle name="Lien hypertexte visité" xfId="5537" builtinId="9" hidden="1"/>
    <cellStyle name="Lien hypertexte visité" xfId="5539" builtinId="9" hidden="1"/>
    <cellStyle name="Lien hypertexte visité" xfId="5541" builtinId="9" hidden="1"/>
    <cellStyle name="Lien hypertexte visité" xfId="5543" builtinId="9" hidden="1"/>
    <cellStyle name="Lien hypertexte visité" xfId="5545" builtinId="9" hidden="1"/>
    <cellStyle name="Lien hypertexte visité" xfId="5547" builtinId="9" hidden="1"/>
    <cellStyle name="Lien hypertexte visité" xfId="5549" builtinId="9" hidden="1"/>
    <cellStyle name="Lien hypertexte visité" xfId="5551" builtinId="9" hidden="1"/>
    <cellStyle name="Lien hypertexte visité" xfId="5553" builtinId="9" hidden="1"/>
    <cellStyle name="Lien hypertexte visité" xfId="5555" builtinId="9" hidden="1"/>
    <cellStyle name="Lien hypertexte visité" xfId="5557" builtinId="9" hidden="1"/>
    <cellStyle name="Lien hypertexte visité" xfId="5559" builtinId="9" hidden="1"/>
    <cellStyle name="Lien hypertexte visité" xfId="5561" builtinId="9" hidden="1"/>
    <cellStyle name="Lien hypertexte visité" xfId="5563" builtinId="9" hidden="1"/>
    <cellStyle name="Lien hypertexte visité" xfId="5565" builtinId="9" hidden="1"/>
    <cellStyle name="Lien hypertexte visité" xfId="5567" builtinId="9" hidden="1"/>
    <cellStyle name="Lien hypertexte visité" xfId="5569" builtinId="9" hidden="1"/>
    <cellStyle name="Lien hypertexte visité" xfId="5571" builtinId="9" hidden="1"/>
    <cellStyle name="Lien hypertexte visité" xfId="5573" builtinId="9" hidden="1"/>
    <cellStyle name="Lien hypertexte visité" xfId="5575" builtinId="9" hidden="1"/>
    <cellStyle name="Lien hypertexte visité" xfId="5577" builtinId="9" hidden="1"/>
    <cellStyle name="Lien hypertexte visité" xfId="5579" builtinId="9" hidden="1"/>
    <cellStyle name="Lien hypertexte visité" xfId="5581" builtinId="9" hidden="1"/>
    <cellStyle name="Lien hypertexte visité" xfId="5583" builtinId="9" hidden="1"/>
    <cellStyle name="Lien hypertexte visité" xfId="5585" builtinId="9" hidden="1"/>
    <cellStyle name="Lien hypertexte visité" xfId="5587" builtinId="9" hidden="1"/>
    <cellStyle name="Lien hypertexte visité" xfId="5589" builtinId="9" hidden="1"/>
    <cellStyle name="Lien hypertexte visité" xfId="5591" builtinId="9" hidden="1"/>
    <cellStyle name="Lien hypertexte visité" xfId="5593" builtinId="9" hidden="1"/>
    <cellStyle name="Lien hypertexte visité" xfId="5595" builtinId="9" hidden="1"/>
    <cellStyle name="Lien hypertexte visité" xfId="5597" builtinId="9" hidden="1"/>
    <cellStyle name="Lien hypertexte visité" xfId="5599" builtinId="9" hidden="1"/>
    <cellStyle name="Lien hypertexte visité" xfId="5601" builtinId="9" hidden="1"/>
    <cellStyle name="Lien hypertexte visité" xfId="5603" builtinId="9" hidden="1"/>
    <cellStyle name="Lien hypertexte visité" xfId="5605" builtinId="9" hidden="1"/>
    <cellStyle name="Lien hypertexte visité" xfId="5607" builtinId="9" hidden="1"/>
    <cellStyle name="Lien hypertexte visité" xfId="5609" builtinId="9" hidden="1"/>
    <cellStyle name="Lien hypertexte visité" xfId="5611" builtinId="9" hidden="1"/>
    <cellStyle name="Lien hypertexte visité" xfId="5613" builtinId="9" hidden="1"/>
    <cellStyle name="Lien hypertexte visité" xfId="5615" builtinId="9" hidden="1"/>
    <cellStyle name="Lien hypertexte visité" xfId="5617" builtinId="9" hidden="1"/>
    <cellStyle name="Lien hypertexte visité" xfId="5619" builtinId="9" hidden="1"/>
    <cellStyle name="Lien hypertexte visité" xfId="5621" builtinId="9" hidden="1"/>
    <cellStyle name="Lien hypertexte visité" xfId="5623" builtinId="9" hidden="1"/>
    <cellStyle name="Lien hypertexte visité" xfId="5625" builtinId="9" hidden="1"/>
    <cellStyle name="Lien hypertexte visité" xfId="5627" builtinId="9" hidden="1"/>
    <cellStyle name="Lien hypertexte visité" xfId="5629" builtinId="9" hidden="1"/>
    <cellStyle name="Lien hypertexte visité" xfId="5631" builtinId="9" hidden="1"/>
    <cellStyle name="Lien hypertexte visité" xfId="5633" builtinId="9" hidden="1"/>
    <cellStyle name="Lien hypertexte visité" xfId="5635" builtinId="9" hidden="1"/>
    <cellStyle name="Lien hypertexte visité" xfId="5637" builtinId="9" hidden="1"/>
    <cellStyle name="Lien hypertexte visité" xfId="5639" builtinId="9" hidden="1"/>
    <cellStyle name="Lien hypertexte visité" xfId="5641" builtinId="9" hidden="1"/>
    <cellStyle name="Lien hypertexte visité" xfId="5643" builtinId="9" hidden="1"/>
    <cellStyle name="Lien hypertexte visité" xfId="5645" builtinId="9" hidden="1"/>
    <cellStyle name="Lien hypertexte visité" xfId="5647" builtinId="9" hidden="1"/>
    <cellStyle name="Lien hypertexte visité" xfId="5649" builtinId="9" hidden="1"/>
    <cellStyle name="Lien hypertexte visité" xfId="5651" builtinId="9" hidden="1"/>
    <cellStyle name="Lien hypertexte visité" xfId="5653" builtinId="9" hidden="1"/>
    <cellStyle name="Lien hypertexte visité" xfId="5655" builtinId="9" hidden="1"/>
    <cellStyle name="Lien hypertexte visité" xfId="5657" builtinId="9" hidden="1"/>
    <cellStyle name="Lien hypertexte visité" xfId="5659" builtinId="9" hidden="1"/>
    <cellStyle name="Lien hypertexte visité" xfId="5661" builtinId="9" hidden="1"/>
    <cellStyle name="Lien hypertexte visité" xfId="5663" builtinId="9" hidden="1"/>
    <cellStyle name="Lien hypertexte visité" xfId="5665" builtinId="9" hidden="1"/>
    <cellStyle name="Lien hypertexte visité" xfId="5667" builtinId="9" hidden="1"/>
    <cellStyle name="Lien hypertexte visité" xfId="5669" builtinId="9" hidden="1"/>
    <cellStyle name="Lien hypertexte visité" xfId="5671" builtinId="9" hidden="1"/>
    <cellStyle name="Lien hypertexte visité" xfId="5673" builtinId="9" hidden="1"/>
    <cellStyle name="Lien hypertexte visité" xfId="5675" builtinId="9" hidden="1"/>
    <cellStyle name="Lien hypertexte visité" xfId="5677" builtinId="9" hidden="1"/>
    <cellStyle name="Lien hypertexte visité" xfId="5679" builtinId="9" hidden="1"/>
    <cellStyle name="Lien hypertexte visité" xfId="5681" builtinId="9" hidden="1"/>
    <cellStyle name="Lien hypertexte visité" xfId="5683" builtinId="9" hidden="1"/>
    <cellStyle name="Lien hypertexte visité" xfId="5685" builtinId="9" hidden="1"/>
    <cellStyle name="Lien hypertexte visité" xfId="5687" builtinId="9" hidden="1"/>
    <cellStyle name="Lien hypertexte visité" xfId="5689" builtinId="9" hidden="1"/>
    <cellStyle name="Lien hypertexte visité" xfId="5691" builtinId="9" hidden="1"/>
    <cellStyle name="Lien hypertexte visité" xfId="5693" builtinId="9" hidden="1"/>
    <cellStyle name="Lien hypertexte visité" xfId="5695" builtinId="9" hidden="1"/>
    <cellStyle name="Lien hypertexte visité" xfId="5697" builtinId="9" hidden="1"/>
    <cellStyle name="Lien hypertexte visité" xfId="5699" builtinId="9" hidden="1"/>
    <cellStyle name="Lien hypertexte visité" xfId="5701" builtinId="9" hidden="1"/>
    <cellStyle name="Lien hypertexte visité" xfId="5703" builtinId="9" hidden="1"/>
    <cellStyle name="Lien hypertexte visité" xfId="5705" builtinId="9" hidden="1"/>
    <cellStyle name="Lien hypertexte visité" xfId="5707" builtinId="9" hidden="1"/>
    <cellStyle name="Lien hypertexte visité" xfId="5709" builtinId="9" hidden="1"/>
    <cellStyle name="Lien hypertexte visité" xfId="5711" builtinId="9" hidden="1"/>
    <cellStyle name="Lien hypertexte visité" xfId="5713" builtinId="9" hidden="1"/>
    <cellStyle name="Lien hypertexte visité" xfId="5715" builtinId="9" hidden="1"/>
    <cellStyle name="Lien hypertexte visité" xfId="5717" builtinId="9" hidden="1"/>
    <cellStyle name="Lien hypertexte visité" xfId="5719" builtinId="9" hidden="1"/>
    <cellStyle name="Lien hypertexte visité" xfId="5721" builtinId="9" hidden="1"/>
    <cellStyle name="Lien hypertexte visité" xfId="5723" builtinId="9" hidden="1"/>
    <cellStyle name="Lien hypertexte visité" xfId="5725" builtinId="9" hidden="1"/>
    <cellStyle name="Lien hypertexte visité" xfId="5727" builtinId="9" hidden="1"/>
    <cellStyle name="Lien hypertexte visité" xfId="5729" builtinId="9" hidden="1"/>
    <cellStyle name="Lien hypertexte visité" xfId="5731" builtinId="9" hidden="1"/>
    <cellStyle name="Lien hypertexte visité" xfId="5733" builtinId="9" hidden="1"/>
    <cellStyle name="Lien hypertexte visité" xfId="5735" builtinId="9" hidden="1"/>
    <cellStyle name="Lien hypertexte visité" xfId="5737" builtinId="9" hidden="1"/>
    <cellStyle name="Lien hypertexte visité" xfId="5739" builtinId="9" hidden="1"/>
    <cellStyle name="Lien hypertexte visité" xfId="5741" builtinId="9" hidden="1"/>
    <cellStyle name="Lien hypertexte visité" xfId="5743" builtinId="9" hidden="1"/>
    <cellStyle name="Lien hypertexte visité" xfId="5745" builtinId="9" hidden="1"/>
    <cellStyle name="Lien hypertexte visité" xfId="5747" builtinId="9" hidden="1"/>
    <cellStyle name="Lien hypertexte visité" xfId="5749" builtinId="9" hidden="1"/>
    <cellStyle name="Lien hypertexte visité" xfId="5751" builtinId="9" hidden="1"/>
    <cellStyle name="Lien hypertexte visité" xfId="5753" builtinId="9" hidden="1"/>
    <cellStyle name="Lien hypertexte visité" xfId="5755" builtinId="9" hidden="1"/>
    <cellStyle name="Lien hypertexte visité" xfId="5757" builtinId="9" hidden="1"/>
    <cellStyle name="Lien hypertexte visité" xfId="5759" builtinId="9" hidden="1"/>
    <cellStyle name="Lien hypertexte visité" xfId="5761" builtinId="9" hidden="1"/>
    <cellStyle name="Lien hypertexte visité" xfId="5763" builtinId="9" hidden="1"/>
    <cellStyle name="Lien hypertexte visité" xfId="5765" builtinId="9" hidden="1"/>
    <cellStyle name="Lien hypertexte visité" xfId="5767" builtinId="9" hidden="1"/>
    <cellStyle name="Lien hypertexte visité" xfId="5769" builtinId="9" hidden="1"/>
    <cellStyle name="Lien hypertexte visité" xfId="5771" builtinId="9" hidden="1"/>
    <cellStyle name="Lien hypertexte visité" xfId="5773" builtinId="9" hidden="1"/>
    <cellStyle name="Lien hypertexte visité" xfId="5775" builtinId="9" hidden="1"/>
    <cellStyle name="Lien hypertexte visité" xfId="5777" builtinId="9" hidden="1"/>
    <cellStyle name="Lien hypertexte visité" xfId="5779" builtinId="9" hidden="1"/>
    <cellStyle name="Lien hypertexte visité" xfId="5781" builtinId="9" hidden="1"/>
    <cellStyle name="Lien hypertexte visité" xfId="5783" builtinId="9" hidden="1"/>
    <cellStyle name="Lien hypertexte visité" xfId="5785" builtinId="9" hidden="1"/>
    <cellStyle name="Lien hypertexte visité" xfId="5787" builtinId="9" hidden="1"/>
    <cellStyle name="Lien hypertexte visité" xfId="5789" builtinId="9" hidden="1"/>
    <cellStyle name="Lien hypertexte visité" xfId="5791" builtinId="9" hidden="1"/>
    <cellStyle name="Lien hypertexte visité" xfId="5793" builtinId="9" hidden="1"/>
    <cellStyle name="Lien hypertexte visité" xfId="5795" builtinId="9" hidden="1"/>
    <cellStyle name="Lien hypertexte visité" xfId="5797" builtinId="9" hidden="1"/>
    <cellStyle name="Lien hypertexte visité" xfId="5799" builtinId="9" hidden="1"/>
    <cellStyle name="Lien hypertexte visité" xfId="5801" builtinId="9" hidden="1"/>
    <cellStyle name="Lien hypertexte visité" xfId="5803" builtinId="9" hidden="1"/>
    <cellStyle name="Lien hypertexte visité" xfId="5805" builtinId="9" hidden="1"/>
    <cellStyle name="Lien hypertexte visité" xfId="5807" builtinId="9" hidden="1"/>
    <cellStyle name="Lien hypertexte visité" xfId="5809" builtinId="9" hidden="1"/>
    <cellStyle name="Lien hypertexte visité" xfId="5811" builtinId="9" hidden="1"/>
    <cellStyle name="Lien hypertexte visité" xfId="5813" builtinId="9" hidden="1"/>
    <cellStyle name="Lien hypertexte visité" xfId="5815" builtinId="9" hidden="1"/>
    <cellStyle name="Lien hypertexte visité" xfId="5817" builtinId="9" hidden="1"/>
    <cellStyle name="Lien hypertexte visité" xfId="5819" builtinId="9" hidden="1"/>
    <cellStyle name="Lien hypertexte visité" xfId="5821" builtinId="9" hidden="1"/>
    <cellStyle name="Lien hypertexte visité" xfId="5823" builtinId="9" hidden="1"/>
    <cellStyle name="Lien hypertexte visité" xfId="5825" builtinId="9" hidden="1"/>
    <cellStyle name="Lien hypertexte visité" xfId="5827" builtinId="9" hidden="1"/>
    <cellStyle name="Lien hypertexte visité" xfId="5829" builtinId="9" hidden="1"/>
    <cellStyle name="Lien hypertexte visité" xfId="5831" builtinId="9" hidden="1"/>
    <cellStyle name="Lien hypertexte visité" xfId="5833" builtinId="9" hidden="1"/>
    <cellStyle name="Lien hypertexte visité" xfId="5835" builtinId="9" hidden="1"/>
    <cellStyle name="Lien hypertexte visité" xfId="5837" builtinId="9" hidden="1"/>
    <cellStyle name="Lien hypertexte visité" xfId="5839" builtinId="9" hidden="1"/>
    <cellStyle name="Lien hypertexte visité" xfId="5841" builtinId="9" hidden="1"/>
    <cellStyle name="Lien hypertexte visité" xfId="5843" builtinId="9" hidden="1"/>
    <cellStyle name="Lien hypertexte visité" xfId="5845" builtinId="9" hidden="1"/>
    <cellStyle name="Lien hypertexte visité" xfId="5847" builtinId="9" hidden="1"/>
    <cellStyle name="Lien hypertexte visité" xfId="5849" builtinId="9" hidden="1"/>
    <cellStyle name="Lien hypertexte visité" xfId="5851" builtinId="9" hidden="1"/>
    <cellStyle name="Lien hypertexte visité" xfId="5853" builtinId="9" hidden="1"/>
    <cellStyle name="Lien hypertexte visité" xfId="5855" builtinId="9" hidden="1"/>
    <cellStyle name="Lien hypertexte visité" xfId="5857" builtinId="9" hidden="1"/>
    <cellStyle name="Lien hypertexte visité" xfId="5859" builtinId="9" hidden="1"/>
    <cellStyle name="Lien hypertexte visité" xfId="5861" builtinId="9" hidden="1"/>
    <cellStyle name="Lien hypertexte visité" xfId="5863" builtinId="9" hidden="1"/>
    <cellStyle name="Lien hypertexte visité" xfId="5865" builtinId="9" hidden="1"/>
    <cellStyle name="Lien hypertexte visité" xfId="5867" builtinId="9" hidden="1"/>
    <cellStyle name="Lien hypertexte visité" xfId="5869" builtinId="9" hidden="1"/>
    <cellStyle name="Lien hypertexte visité" xfId="5871" builtinId="9" hidden="1"/>
    <cellStyle name="Lien hypertexte visité" xfId="5873" builtinId="9" hidden="1"/>
    <cellStyle name="Lien hypertexte visité" xfId="5875" builtinId="9" hidden="1"/>
    <cellStyle name="Lien hypertexte visité" xfId="5877" builtinId="9" hidden="1"/>
    <cellStyle name="Lien hypertexte visité" xfId="5879" builtinId="9" hidden="1"/>
    <cellStyle name="Lien hypertexte visité" xfId="5881" builtinId="9" hidden="1"/>
    <cellStyle name="Lien hypertexte visité" xfId="5883" builtinId="9" hidden="1"/>
    <cellStyle name="Lien hypertexte visité" xfId="5885" builtinId="9" hidden="1"/>
    <cellStyle name="Lien hypertexte visité" xfId="5887" builtinId="9" hidden="1"/>
    <cellStyle name="Lien hypertexte visité" xfId="5889" builtinId="9" hidden="1"/>
    <cellStyle name="Lien hypertexte visité" xfId="5891" builtinId="9" hidden="1"/>
    <cellStyle name="Lien hypertexte visité" xfId="5893" builtinId="9" hidden="1"/>
    <cellStyle name="Lien hypertexte visité" xfId="5895" builtinId="9" hidden="1"/>
    <cellStyle name="Lien hypertexte visité" xfId="5897" builtinId="9" hidden="1"/>
    <cellStyle name="Lien hypertexte visité" xfId="5899" builtinId="9" hidden="1"/>
    <cellStyle name="Lien hypertexte visité" xfId="5901" builtinId="9" hidden="1"/>
    <cellStyle name="Milliers" xfId="2" builtinId="3"/>
    <cellStyle name="Monétaire" xfId="71" builtinId="4"/>
    <cellStyle name="Normal" xfId="0" builtinId="0"/>
    <cellStyle name="Pourcentage" xfId="1" builtinId="5"/>
  </cellStyles>
  <dxfs count="1"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05"/>
  <sheetViews>
    <sheetView tabSelected="1" zoomScale="120" zoomScaleNormal="120" zoomScalePageLayoutView="150" workbookViewId="0">
      <pane xSplit="5" ySplit="3" topLeftCell="F4" activePane="bottomRight" state="frozen"/>
      <selection pane="topRight"/>
      <selection pane="bottomLeft"/>
      <selection pane="bottomRight" activeCell="AF1" sqref="AF1:AF1048576"/>
    </sheetView>
  </sheetViews>
  <sheetFormatPr baseColWidth="10" defaultColWidth="10.83203125" defaultRowHeight="16" x14ac:dyDescent="0.2"/>
  <cols>
    <col min="1" max="1" width="8.5" style="19" customWidth="1"/>
    <col min="2" max="2" width="17.5" style="19" customWidth="1"/>
    <col min="3" max="3" width="40.5" style="19" customWidth="1"/>
    <col min="4" max="4" width="15.5" style="20" customWidth="1"/>
    <col min="5" max="5" width="12" style="58" customWidth="1"/>
    <col min="6" max="6" width="13.1640625" style="20" customWidth="1"/>
    <col min="7" max="7" width="10.6640625" style="20" customWidth="1"/>
    <col min="8" max="8" width="13.33203125" style="20" customWidth="1"/>
    <col min="9" max="13" width="10.83203125" style="20" customWidth="1"/>
    <col min="14" max="23" width="9.33203125" style="20" customWidth="1"/>
    <col min="24" max="24" width="16.33203125" style="20" customWidth="1"/>
    <col min="25" max="25" width="15" style="20" customWidth="1"/>
    <col min="26" max="26" width="15.33203125" style="20" customWidth="1"/>
    <col min="27" max="27" width="13.33203125" style="20" customWidth="1"/>
    <col min="28" max="28" width="8.5" style="20" bestFit="1" customWidth="1"/>
    <col min="29" max="29" width="69" style="20" customWidth="1"/>
    <col min="30" max="30" width="8.1640625" style="20" bestFit="1" customWidth="1"/>
    <col min="31" max="31" width="13.5" style="20" customWidth="1"/>
    <col min="32" max="16384" width="10.83203125" style="19"/>
  </cols>
  <sheetData>
    <row r="1" spans="1:31" ht="23" customHeight="1" x14ac:dyDescent="0.2"/>
    <row r="2" spans="1:31" ht="23" customHeight="1" x14ac:dyDescent="0.25">
      <c r="A2" s="76" t="s">
        <v>1002</v>
      </c>
      <c r="B2" s="76"/>
      <c r="C2" s="21">
        <f ca="1">TODAY()</f>
        <v>45443</v>
      </c>
      <c r="D2" s="2">
        <v>743</v>
      </c>
      <c r="H2" s="20">
        <v>1</v>
      </c>
      <c r="I2" s="20">
        <v>1</v>
      </c>
      <c r="J2" s="20">
        <v>1</v>
      </c>
      <c r="K2" s="20">
        <v>1</v>
      </c>
      <c r="L2" s="20">
        <v>1</v>
      </c>
      <c r="M2" s="20">
        <v>1</v>
      </c>
      <c r="N2" s="20">
        <v>1</v>
      </c>
      <c r="O2" s="20">
        <v>1</v>
      </c>
      <c r="P2" s="20">
        <v>1</v>
      </c>
      <c r="Q2" s="20">
        <v>1</v>
      </c>
      <c r="R2" s="20">
        <v>1</v>
      </c>
      <c r="S2" s="20">
        <v>1</v>
      </c>
      <c r="T2" s="20">
        <v>1</v>
      </c>
      <c r="U2" s="20">
        <v>1</v>
      </c>
      <c r="V2" s="20">
        <v>1</v>
      </c>
      <c r="W2" s="20">
        <v>1</v>
      </c>
    </row>
    <row r="3" spans="1:31" s="1" customFormat="1" ht="34" x14ac:dyDescent="0.2">
      <c r="C3" s="1" t="s">
        <v>1693</v>
      </c>
      <c r="D3" s="2" t="s">
        <v>31</v>
      </c>
      <c r="E3" s="2" t="s">
        <v>12</v>
      </c>
      <c r="F3" s="2" t="s">
        <v>8</v>
      </c>
      <c r="G3" s="2" t="s">
        <v>189</v>
      </c>
      <c r="H3" s="2">
        <v>2008</v>
      </c>
      <c r="I3" s="2">
        <v>2009</v>
      </c>
      <c r="J3" s="2">
        <v>2010</v>
      </c>
      <c r="K3" s="2">
        <v>2011</v>
      </c>
      <c r="L3" s="2">
        <v>2012</v>
      </c>
      <c r="M3" s="2">
        <v>2013</v>
      </c>
      <c r="N3" s="2">
        <v>2014</v>
      </c>
      <c r="O3" s="2">
        <v>2015</v>
      </c>
      <c r="P3" s="2">
        <v>2016</v>
      </c>
      <c r="Q3" s="2">
        <v>2017</v>
      </c>
      <c r="R3" s="2">
        <v>2018</v>
      </c>
      <c r="S3" s="2">
        <v>2019</v>
      </c>
      <c r="T3" s="2">
        <v>2020</v>
      </c>
      <c r="U3" s="2">
        <v>2021</v>
      </c>
      <c r="V3" s="2">
        <v>2022</v>
      </c>
      <c r="W3" s="2">
        <v>2023</v>
      </c>
      <c r="X3" s="9" t="s">
        <v>1871</v>
      </c>
      <c r="Y3" s="9" t="s">
        <v>1872</v>
      </c>
      <c r="Z3" s="9" t="s">
        <v>1873</v>
      </c>
      <c r="AA3" s="9" t="s">
        <v>1891</v>
      </c>
      <c r="AB3" s="9" t="s">
        <v>32</v>
      </c>
      <c r="AC3" s="9" t="s">
        <v>2</v>
      </c>
      <c r="AD3" s="2" t="s">
        <v>1</v>
      </c>
      <c r="AE3" s="2" t="s">
        <v>35</v>
      </c>
    </row>
    <row r="4" spans="1:31" x14ac:dyDescent="0.2">
      <c r="C4" s="22"/>
      <c r="X4" s="23" t="str">
        <f t="shared" ref="X4:X68" si="0" xml:space="preserve">
IF(
COUNTBLANK(H4:W4)&gt;0," ",
((1+H4)*(1+I4)*(1+J4)*(1+K4)*(1+L4)*(1+M4)*(1+N4)*(1+O4)*(1+P4)*(1+Q4)*(1+R4)*(1+S4)*(1+T4)*(1+U4)*(1+V4)*(1+W4))-1
)</f>
        <v xml:space="preserve"> </v>
      </c>
      <c r="Y4" s="23" t="str">
        <f t="shared" ref="Y4:Y68" si="1" xml:space="preserve">
IF(
COUNTBLANK(K4:W4)&gt;0," ",
((1+K4)*(1+L4)*(1+M4)*(1+N4)*(1+O4)*(1+P4)*(1+Q4)*(1+R4)*(1+S4)*(1+T4)*(1+U4)*(1+V4)*(1+W4))-1
)</f>
        <v xml:space="preserve"> </v>
      </c>
      <c r="Z4" s="23" t="str">
        <f t="shared" ref="Z4:Z68" si="2" xml:space="preserve">
IF(
COUNTBLANK(M4:W4)&gt;0," ",
((1+M4)*(1+N4)*(1+O4)*(1+P4)*(1+Q4)*(1+R4)*(1+S4)*(1+T4)*(1+U4)*(1+V4)*(1+W4))-1
)</f>
        <v xml:space="preserve"> </v>
      </c>
      <c r="AA4" s="48" t="str">
        <f t="shared" ref="AA4:AA68" si="3" xml:space="preserve">
IF(X4=" "," ",
(1+X4)^(1/16)-1
)</f>
        <v xml:space="preserve"> </v>
      </c>
    </row>
    <row r="5" spans="1:31" x14ac:dyDescent="0.2">
      <c r="A5" s="1" t="s">
        <v>0</v>
      </c>
      <c r="F5" s="23"/>
      <c r="G5" s="23"/>
      <c r="H5" s="23"/>
      <c r="X5" s="23" t="str">
        <f t="shared" si="0"/>
        <v xml:space="preserve"> </v>
      </c>
      <c r="Y5" s="23" t="str">
        <f t="shared" si="1"/>
        <v xml:space="preserve"> </v>
      </c>
      <c r="Z5" s="23" t="str">
        <f t="shared" si="2"/>
        <v xml:space="preserve"> </v>
      </c>
      <c r="AA5" s="48" t="str">
        <f t="shared" si="3"/>
        <v xml:space="preserve"> </v>
      </c>
    </row>
    <row r="6" spans="1:31" x14ac:dyDescent="0.2">
      <c r="A6" s="1"/>
      <c r="F6" s="23"/>
      <c r="G6" s="23"/>
      <c r="H6" s="23"/>
      <c r="X6" s="23" t="str">
        <f t="shared" si="0"/>
        <v xml:space="preserve"> </v>
      </c>
      <c r="Y6" s="23" t="str">
        <f t="shared" si="1"/>
        <v xml:space="preserve"> </v>
      </c>
      <c r="Z6" s="23" t="str">
        <f t="shared" si="2"/>
        <v xml:space="preserve"> </v>
      </c>
      <c r="AA6" s="48" t="str">
        <f t="shared" si="3"/>
        <v xml:space="preserve"> </v>
      </c>
    </row>
    <row r="7" spans="1:31" x14ac:dyDescent="0.2">
      <c r="C7" s="19" t="s">
        <v>235</v>
      </c>
      <c r="D7" s="20" t="s">
        <v>236</v>
      </c>
      <c r="E7" s="59">
        <v>35314</v>
      </c>
      <c r="F7" s="25">
        <v>4511</v>
      </c>
      <c r="G7" s="25">
        <v>6</v>
      </c>
      <c r="H7" s="26">
        <v>-0.441</v>
      </c>
      <c r="I7" s="26">
        <v>0.29299999999999998</v>
      </c>
      <c r="J7" s="26">
        <v>0.159</v>
      </c>
      <c r="K7" s="26">
        <v>-9.6000000000000002E-2</v>
      </c>
      <c r="L7" s="26">
        <v>0.17599999999999999</v>
      </c>
      <c r="M7" s="26">
        <v>0.23799999999999999</v>
      </c>
      <c r="N7" s="26">
        <v>0.223</v>
      </c>
      <c r="O7" s="26">
        <v>0.14799999999999999</v>
      </c>
      <c r="P7" s="26">
        <v>0.08</v>
      </c>
      <c r="Q7" s="26">
        <v>9.5000000000000001E-2</v>
      </c>
      <c r="R7" s="26">
        <v>-7.4999999999999997E-2</v>
      </c>
      <c r="S7" s="26">
        <v>0.29699999999999999</v>
      </c>
      <c r="T7" s="26">
        <v>0.10199999999999999</v>
      </c>
      <c r="U7" s="26">
        <v>0.23100000000000001</v>
      </c>
      <c r="V7" s="26">
        <v>-0.16300000000000001</v>
      </c>
      <c r="W7" s="26">
        <v>0.1701</v>
      </c>
      <c r="X7" s="23">
        <f t="shared" si="0"/>
        <v>1.9178716135187468</v>
      </c>
      <c r="Y7" s="23">
        <f t="shared" si="1"/>
        <v>2.4831518667075119</v>
      </c>
      <c r="Z7" s="23">
        <f t="shared" si="2"/>
        <v>2.2763980445069461</v>
      </c>
      <c r="AA7" s="48">
        <f t="shared" si="3"/>
        <v>6.9218922768935487E-2</v>
      </c>
      <c r="AB7" s="26">
        <v>1.9E-2</v>
      </c>
      <c r="AC7" s="20" t="s">
        <v>11</v>
      </c>
      <c r="AD7" s="26">
        <v>1.89E-2</v>
      </c>
      <c r="AE7" s="20" t="s">
        <v>11</v>
      </c>
    </row>
    <row r="8" spans="1:31" ht="15" customHeight="1" x14ac:dyDescent="0.2">
      <c r="C8" s="19" t="s">
        <v>126</v>
      </c>
      <c r="D8" s="20" t="s">
        <v>125</v>
      </c>
      <c r="E8" s="59">
        <v>36132</v>
      </c>
      <c r="F8" s="25">
        <v>2220</v>
      </c>
      <c r="G8" s="25">
        <v>5</v>
      </c>
      <c r="H8" s="23">
        <v>-0.312</v>
      </c>
      <c r="I8" s="26">
        <v>0.314</v>
      </c>
      <c r="J8" s="26">
        <v>0.191</v>
      </c>
      <c r="K8" s="26">
        <v>-7.3999999999999996E-2</v>
      </c>
      <c r="L8" s="26">
        <v>0.11840000000000001</v>
      </c>
      <c r="M8" s="26">
        <v>0.1971</v>
      </c>
      <c r="N8" s="26">
        <v>0.1754</v>
      </c>
      <c r="O8" s="26">
        <v>0.11749999999999999</v>
      </c>
      <c r="P8" s="26">
        <v>3.1300000000000001E-2</v>
      </c>
      <c r="Q8" s="26">
        <v>0.19359999999999999</v>
      </c>
      <c r="R8" s="26">
        <v>3.9E-2</v>
      </c>
      <c r="S8" s="26">
        <v>0.23300000000000001</v>
      </c>
      <c r="T8" s="26">
        <v>0.11600000000000001</v>
      </c>
      <c r="U8" s="26">
        <v>0.16400000000000001</v>
      </c>
      <c r="V8" s="26">
        <v>-0.19339999999999999</v>
      </c>
      <c r="W8" s="26">
        <v>0.21840000000000001</v>
      </c>
      <c r="X8" s="23">
        <f t="shared" si="0"/>
        <v>2.529840599428149</v>
      </c>
      <c r="Y8" s="23">
        <f t="shared" si="1"/>
        <v>2.2783817920365967</v>
      </c>
      <c r="Z8" s="23">
        <f t="shared" si="2"/>
        <v>2.1655660817874236</v>
      </c>
      <c r="AA8" s="48">
        <f t="shared" si="3"/>
        <v>8.2018517720669371E-2</v>
      </c>
      <c r="AB8" s="28">
        <v>0.02</v>
      </c>
      <c r="AC8" s="20" t="s">
        <v>11</v>
      </c>
      <c r="AD8" s="26">
        <v>2.2200000000000001E-2</v>
      </c>
      <c r="AE8" s="29" t="s">
        <v>11</v>
      </c>
    </row>
    <row r="9" spans="1:31" ht="15" customHeight="1" x14ac:dyDescent="0.2">
      <c r="C9" s="19" t="s">
        <v>1164</v>
      </c>
      <c r="D9" s="20" t="s">
        <v>226</v>
      </c>
      <c r="E9" s="59">
        <v>40284</v>
      </c>
      <c r="F9" s="25">
        <v>893</v>
      </c>
      <c r="G9" s="25">
        <v>5</v>
      </c>
      <c r="H9" s="23"/>
      <c r="I9" s="26"/>
      <c r="J9" s="26"/>
      <c r="K9" s="26">
        <v>-6.6000000000000003E-2</v>
      </c>
      <c r="L9" s="26">
        <v>0.13600000000000001</v>
      </c>
      <c r="M9" s="26">
        <v>0.114</v>
      </c>
      <c r="N9" s="26">
        <v>0.126</v>
      </c>
      <c r="O9" s="26">
        <v>0.17199999999999999</v>
      </c>
      <c r="P9" s="26">
        <v>0.04</v>
      </c>
      <c r="Q9" s="26">
        <v>0.16400000000000001</v>
      </c>
      <c r="R9" s="26">
        <v>8.3000000000000001E-3</v>
      </c>
      <c r="S9" s="26">
        <v>0.29299999999999998</v>
      </c>
      <c r="T9" s="26">
        <v>0.16400000000000001</v>
      </c>
      <c r="U9" s="26">
        <v>0.108</v>
      </c>
      <c r="V9" s="26">
        <v>-0.16200000000000001</v>
      </c>
      <c r="W9" s="26">
        <v>0.18029999999999999</v>
      </c>
      <c r="X9" s="23" t="str">
        <f t="shared" si="0"/>
        <v xml:space="preserve"> </v>
      </c>
      <c r="Y9" s="23">
        <f t="shared" si="1"/>
        <v>2.1403653642092881</v>
      </c>
      <c r="Z9" s="23">
        <f t="shared" si="2"/>
        <v>1.9597496043532372</v>
      </c>
      <c r="AA9" s="48" t="str">
        <f t="shared" si="3"/>
        <v xml:space="preserve"> </v>
      </c>
      <c r="AB9" s="28">
        <v>2.4E-2</v>
      </c>
      <c r="AC9" s="20" t="s">
        <v>11</v>
      </c>
      <c r="AD9" s="26">
        <v>3.1099999999999999E-2</v>
      </c>
      <c r="AE9" s="29" t="s">
        <v>227</v>
      </c>
    </row>
    <row r="10" spans="1:31" x14ac:dyDescent="0.2">
      <c r="C10" s="19" t="s">
        <v>1356</v>
      </c>
      <c r="D10" s="20" t="s">
        <v>1355</v>
      </c>
      <c r="E10" s="59">
        <v>39542</v>
      </c>
      <c r="F10" s="25">
        <v>1227</v>
      </c>
      <c r="G10" s="25">
        <v>5</v>
      </c>
      <c r="H10" s="19"/>
      <c r="I10" s="26">
        <v>0.30299999999999999</v>
      </c>
      <c r="J10" s="26">
        <v>0.185</v>
      </c>
      <c r="K10" s="26">
        <v>-2E-3</v>
      </c>
      <c r="L10" s="26">
        <v>0.16300000000000001</v>
      </c>
      <c r="M10" s="26">
        <v>0.13100000000000001</v>
      </c>
      <c r="N10" s="26">
        <v>0.161</v>
      </c>
      <c r="O10" s="26">
        <v>0.1076</v>
      </c>
      <c r="P10" s="26">
        <v>8.2699999999999996E-2</v>
      </c>
      <c r="Q10" s="26">
        <v>8.6400000000000005E-2</v>
      </c>
      <c r="R10" s="26">
        <v>2.3699999999999999E-2</v>
      </c>
      <c r="S10" s="26">
        <v>0.31830000000000003</v>
      </c>
      <c r="T10" s="26">
        <v>7.2999999999999995E-2</v>
      </c>
      <c r="U10" s="26">
        <v>0.27500000000000002</v>
      </c>
      <c r="V10" s="26">
        <v>-0.14599999999999999</v>
      </c>
      <c r="W10" s="26">
        <v>0.18279999999999999</v>
      </c>
      <c r="X10" s="23" t="str">
        <f t="shared" si="0"/>
        <v xml:space="preserve"> </v>
      </c>
      <c r="Y10" s="23">
        <f t="shared" si="1"/>
        <v>2.7029851474550544</v>
      </c>
      <c r="Z10" s="23">
        <f t="shared" si="2"/>
        <v>2.1903748575871047</v>
      </c>
      <c r="AA10" s="48" t="str">
        <f t="shared" si="3"/>
        <v xml:space="preserve"> </v>
      </c>
      <c r="AB10" s="26">
        <v>0.01</v>
      </c>
      <c r="AC10" s="20" t="s">
        <v>11</v>
      </c>
      <c r="AD10" s="26">
        <v>1.0999999999999999E-2</v>
      </c>
      <c r="AE10" s="20" t="s">
        <v>11</v>
      </c>
    </row>
    <row r="11" spans="1:31" x14ac:dyDescent="0.2">
      <c r="C11" s="19" t="s">
        <v>1178</v>
      </c>
      <c r="D11" s="20" t="s">
        <v>1179</v>
      </c>
      <c r="E11" s="59">
        <v>41334</v>
      </c>
      <c r="F11" s="25">
        <v>265</v>
      </c>
      <c r="G11" s="25">
        <v>6</v>
      </c>
      <c r="M11" s="28"/>
      <c r="N11" s="28">
        <v>0.1341</v>
      </c>
      <c r="O11" s="28">
        <v>0.33879999999999999</v>
      </c>
      <c r="P11" s="28">
        <v>-7.17E-2</v>
      </c>
      <c r="Q11" s="28">
        <v>0.38119999999999998</v>
      </c>
      <c r="R11" s="28">
        <v>-9.1600000000000001E-2</v>
      </c>
      <c r="S11" s="28">
        <v>0.182</v>
      </c>
      <c r="T11" s="28">
        <v>0.43680000000000002</v>
      </c>
      <c r="U11" s="28">
        <v>0.152</v>
      </c>
      <c r="V11" s="28">
        <v>-0.30199999999999999</v>
      </c>
      <c r="W11" s="28">
        <v>0.15970000000000001</v>
      </c>
      <c r="X11" s="23" t="str">
        <f t="shared" si="0"/>
        <v xml:space="preserve"> </v>
      </c>
      <c r="Y11" s="23" t="str">
        <f t="shared" si="1"/>
        <v xml:space="preserve"> </v>
      </c>
      <c r="Z11" s="23" t="str">
        <f t="shared" si="2"/>
        <v xml:space="preserve"> </v>
      </c>
      <c r="AA11" s="48" t="str">
        <f t="shared" si="3"/>
        <v xml:space="preserve"> </v>
      </c>
      <c r="AB11" s="26">
        <v>1.4999999999999999E-2</v>
      </c>
      <c r="AC11" s="20" t="s">
        <v>393</v>
      </c>
      <c r="AD11" s="26">
        <v>1.77E-2</v>
      </c>
      <c r="AE11" s="20" t="s">
        <v>11</v>
      </c>
    </row>
    <row r="12" spans="1:31" ht="15" customHeight="1" x14ac:dyDescent="0.2">
      <c r="C12" s="19" t="s">
        <v>1551</v>
      </c>
      <c r="D12" s="20" t="s">
        <v>1317</v>
      </c>
      <c r="E12" s="59">
        <v>35079</v>
      </c>
      <c r="F12" s="25">
        <v>1615</v>
      </c>
      <c r="G12" s="25">
        <v>6</v>
      </c>
      <c r="H12" s="23">
        <v>-0.33700000000000002</v>
      </c>
      <c r="I12" s="26">
        <v>0.21099999999999999</v>
      </c>
      <c r="J12" s="26">
        <v>0.151</v>
      </c>
      <c r="K12" s="26">
        <v>9.1999999999999998E-2</v>
      </c>
      <c r="L12" s="26">
        <v>0.11849999999999999</v>
      </c>
      <c r="M12" s="26">
        <v>0.27439999999999998</v>
      </c>
      <c r="N12" s="26">
        <v>0.1875</v>
      </c>
      <c r="O12" s="26">
        <v>0.21870000000000001</v>
      </c>
      <c r="P12" s="26">
        <v>7.0999999999999994E-2</v>
      </c>
      <c r="Q12" s="26">
        <v>0.11899999999999999</v>
      </c>
      <c r="R12" s="26">
        <v>5.6000000000000001E-2</v>
      </c>
      <c r="S12" s="26">
        <v>0.36899999999999999</v>
      </c>
      <c r="T12" s="26">
        <v>0.158</v>
      </c>
      <c r="U12" s="26">
        <v>0.374</v>
      </c>
      <c r="V12" s="26">
        <v>-0.26600000000000001</v>
      </c>
      <c r="W12" s="26">
        <v>0.21249999999999999</v>
      </c>
      <c r="X12" s="23">
        <f t="shared" si="0"/>
        <v>4.1072584682660507</v>
      </c>
      <c r="Y12" s="23">
        <f t="shared" si="1"/>
        <v>4.5265593974179765</v>
      </c>
      <c r="Z12" s="23">
        <f t="shared" si="2"/>
        <v>3.5247669460324911</v>
      </c>
      <c r="AA12" s="48">
        <f t="shared" si="3"/>
        <v>0.10729092304377397</v>
      </c>
      <c r="AB12" s="28">
        <v>1.4999999999999999E-2</v>
      </c>
      <c r="AC12" s="20" t="s">
        <v>11</v>
      </c>
      <c r="AD12" s="26">
        <v>1.7100000000000001E-2</v>
      </c>
      <c r="AE12" s="29" t="s">
        <v>11</v>
      </c>
    </row>
    <row r="13" spans="1:31" ht="15" customHeight="1" x14ac:dyDescent="0.2">
      <c r="C13" s="19" t="s">
        <v>95</v>
      </c>
      <c r="D13" s="20" t="s">
        <v>284</v>
      </c>
      <c r="E13" s="59">
        <v>40682</v>
      </c>
      <c r="F13" s="25">
        <v>99</v>
      </c>
      <c r="G13" s="25">
        <v>6</v>
      </c>
      <c r="H13" s="23"/>
      <c r="I13" s="26"/>
      <c r="J13" s="26"/>
      <c r="K13" s="26">
        <v>-3.4500000000000003E-2</v>
      </c>
      <c r="L13" s="26">
        <v>0.1832</v>
      </c>
      <c r="M13" s="26">
        <v>0.35570000000000002</v>
      </c>
      <c r="N13" s="26">
        <v>0.2354</v>
      </c>
      <c r="O13" s="26">
        <v>0.25090000000000001</v>
      </c>
      <c r="P13" s="26">
        <v>0.10100000000000001</v>
      </c>
      <c r="Q13" s="26">
        <v>4.8000000000000001E-2</v>
      </c>
      <c r="R13" s="26">
        <v>-0.1678</v>
      </c>
      <c r="S13" s="26">
        <v>0.41799999999999998</v>
      </c>
      <c r="T13" s="26">
        <v>-0.54200000000000004</v>
      </c>
      <c r="U13" s="26">
        <v>0.41499999999999998</v>
      </c>
      <c r="V13" s="26">
        <v>2.5000000000000001E-2</v>
      </c>
      <c r="W13" s="26">
        <v>0.33850000000000002</v>
      </c>
      <c r="X13" s="23" t="str">
        <f t="shared" si="0"/>
        <v xml:space="preserve"> </v>
      </c>
      <c r="Y13" s="23">
        <f t="shared" si="1"/>
        <v>1.8974832055663171</v>
      </c>
      <c r="Z13" s="23">
        <f t="shared" si="2"/>
        <v>1.5363576219028396</v>
      </c>
      <c r="AA13" s="48" t="str">
        <f t="shared" si="3"/>
        <v xml:space="preserve"> </v>
      </c>
      <c r="AB13" s="28">
        <v>1.77E-2</v>
      </c>
      <c r="AC13" s="20" t="s">
        <v>783</v>
      </c>
      <c r="AD13" s="26">
        <v>4.99E-2</v>
      </c>
      <c r="AE13" s="29" t="s">
        <v>11</v>
      </c>
    </row>
    <row r="14" spans="1:31" ht="15" customHeight="1" x14ac:dyDescent="0.2">
      <c r="C14" s="19" t="s">
        <v>94</v>
      </c>
      <c r="D14" s="20" t="s">
        <v>784</v>
      </c>
      <c r="E14" s="59">
        <v>40682</v>
      </c>
      <c r="F14" s="25">
        <v>99</v>
      </c>
      <c r="G14" s="25">
        <v>6</v>
      </c>
      <c r="H14" s="23"/>
      <c r="I14" s="26"/>
      <c r="J14" s="26"/>
      <c r="K14" s="26">
        <v>-3.8399999999999997E-2</v>
      </c>
      <c r="L14" s="26">
        <v>0.18870000000000001</v>
      </c>
      <c r="M14" s="26">
        <v>0.36370000000000002</v>
      </c>
      <c r="N14" s="26">
        <v>0.2432</v>
      </c>
      <c r="O14" s="26">
        <v>0.26329999999999998</v>
      </c>
      <c r="P14" s="26">
        <v>0.104</v>
      </c>
      <c r="Q14" s="26">
        <v>5.3499999999999999E-2</v>
      </c>
      <c r="R14" s="26">
        <v>-0.16189999999999999</v>
      </c>
      <c r="S14" s="26">
        <v>0.42820000000000003</v>
      </c>
      <c r="T14" s="26">
        <v>-0.53700000000000003</v>
      </c>
      <c r="U14" s="26">
        <v>0.42799999999999999</v>
      </c>
      <c r="V14" s="26">
        <v>3.3000000000000002E-2</v>
      </c>
      <c r="W14" s="26">
        <v>0.35160000000000002</v>
      </c>
      <c r="X14" s="23" t="str">
        <f t="shared" si="0"/>
        <v xml:space="preserve"> </v>
      </c>
      <c r="Y14" s="23">
        <f t="shared" si="1"/>
        <v>2.1461486706481159</v>
      </c>
      <c r="Z14" s="23">
        <f t="shared" si="2"/>
        <v>1.7524061775214559</v>
      </c>
      <c r="AA14" s="48" t="str">
        <f t="shared" si="3"/>
        <v xml:space="preserve"> </v>
      </c>
      <c r="AB14" s="28">
        <v>0.01</v>
      </c>
      <c r="AC14" s="20" t="s">
        <v>9</v>
      </c>
      <c r="AD14" s="26">
        <f>2.87%</f>
        <v>2.87E-2</v>
      </c>
      <c r="AE14" s="29" t="s">
        <v>11</v>
      </c>
    </row>
    <row r="15" spans="1:31" ht="15" customHeight="1" x14ac:dyDescent="0.2">
      <c r="C15" s="19" t="s">
        <v>179</v>
      </c>
      <c r="D15" s="20" t="s">
        <v>178</v>
      </c>
      <c r="E15" s="59">
        <v>37239</v>
      </c>
      <c r="F15" s="25">
        <v>1000</v>
      </c>
      <c r="G15" s="25">
        <v>6</v>
      </c>
      <c r="H15" s="23">
        <v>-0.4254</v>
      </c>
      <c r="I15" s="26">
        <v>0.2311</v>
      </c>
      <c r="J15" s="26">
        <v>0.2636</v>
      </c>
      <c r="K15" s="26">
        <v>-0.1797</v>
      </c>
      <c r="L15" s="26">
        <v>0.10780000000000001</v>
      </c>
      <c r="M15" s="26">
        <v>0.25480000000000003</v>
      </c>
      <c r="N15" s="26">
        <v>4.1599999999999998E-2</v>
      </c>
      <c r="O15" s="26">
        <v>0.123</v>
      </c>
      <c r="P15" s="26">
        <v>0.14599999999999999</v>
      </c>
      <c r="Q15" s="26">
        <v>6.3100000000000003E-2</v>
      </c>
      <c r="R15" s="26">
        <v>-9.1999999999999998E-2</v>
      </c>
      <c r="S15" s="26">
        <v>0.2104</v>
      </c>
      <c r="T15" s="26">
        <v>-5.0999999999999997E-2</v>
      </c>
      <c r="U15" s="26">
        <v>0.35399999999999998</v>
      </c>
      <c r="V15" s="26">
        <v>-0.02</v>
      </c>
      <c r="W15" s="26">
        <v>8.7599999999999997E-2</v>
      </c>
      <c r="X15" s="23">
        <f t="shared" si="0"/>
        <v>1.1863089406265717</v>
      </c>
      <c r="Y15" s="23">
        <f t="shared" si="1"/>
        <v>1.445924011870678</v>
      </c>
      <c r="Z15" s="23">
        <f t="shared" si="2"/>
        <v>1.6915898890868504</v>
      </c>
      <c r="AA15" s="48">
        <f t="shared" si="3"/>
        <v>5.0103172816460928E-2</v>
      </c>
      <c r="AB15" s="28">
        <v>1.4999999999999999E-2</v>
      </c>
      <c r="AC15" s="20" t="s">
        <v>11</v>
      </c>
      <c r="AD15" s="26">
        <v>1.9900000000000001E-2</v>
      </c>
      <c r="AE15" s="29" t="s">
        <v>11</v>
      </c>
    </row>
    <row r="16" spans="1:31" x14ac:dyDescent="0.2">
      <c r="C16" s="19" t="s">
        <v>16</v>
      </c>
      <c r="D16" s="20" t="s">
        <v>193</v>
      </c>
      <c r="E16" s="59">
        <v>32534</v>
      </c>
      <c r="F16" s="30">
        <v>3053</v>
      </c>
      <c r="G16" s="30">
        <v>5</v>
      </c>
      <c r="H16" s="23">
        <v>-0.29899999999999999</v>
      </c>
      <c r="I16" s="26">
        <v>0.42599999999999999</v>
      </c>
      <c r="J16" s="26">
        <v>0.158</v>
      </c>
      <c r="K16" s="26">
        <v>-0.1</v>
      </c>
      <c r="L16" s="26">
        <v>8.8999999999999996E-2</v>
      </c>
      <c r="M16" s="26">
        <v>0.14299999999999999</v>
      </c>
      <c r="N16" s="26">
        <v>0.10299999999999999</v>
      </c>
      <c r="O16" s="26">
        <v>1.2999999999999999E-2</v>
      </c>
      <c r="P16" s="26">
        <v>2.1299999999999999E-2</v>
      </c>
      <c r="Q16" s="26">
        <v>4.7600000000000003E-2</v>
      </c>
      <c r="R16" s="26">
        <v>-0.14169999999999999</v>
      </c>
      <c r="S16" s="26">
        <v>0.2475</v>
      </c>
      <c r="T16" s="26">
        <v>0.33700000000000002</v>
      </c>
      <c r="U16" s="26">
        <v>3.9699999999999999E-2</v>
      </c>
      <c r="V16" s="26">
        <v>-0.183</v>
      </c>
      <c r="W16" s="26">
        <v>0.18920000000000001</v>
      </c>
      <c r="X16" s="23">
        <f t="shared" si="0"/>
        <v>1.2417778668498296</v>
      </c>
      <c r="Y16" s="23">
        <f t="shared" si="1"/>
        <v>0.93662919297087344</v>
      </c>
      <c r="Z16" s="23">
        <f t="shared" si="2"/>
        <v>0.97595061011210449</v>
      </c>
      <c r="AA16" s="48">
        <f t="shared" si="3"/>
        <v>5.1748826366188938E-2</v>
      </c>
      <c r="AB16" s="28">
        <v>1.8200000000000001E-2</v>
      </c>
      <c r="AC16" s="20" t="s">
        <v>211</v>
      </c>
      <c r="AD16" s="26">
        <v>2.0400000000000001E-2</v>
      </c>
      <c r="AE16" s="26" t="s">
        <v>11</v>
      </c>
    </row>
    <row r="17" spans="3:36" ht="15" customHeight="1" x14ac:dyDescent="0.2">
      <c r="C17" s="19" t="s">
        <v>24</v>
      </c>
      <c r="D17" s="20" t="s">
        <v>394</v>
      </c>
      <c r="E17" s="59">
        <v>38541</v>
      </c>
      <c r="F17" s="30">
        <v>61</v>
      </c>
      <c r="G17" s="30">
        <v>5</v>
      </c>
      <c r="H17" s="23">
        <v>-0.62949999999999995</v>
      </c>
      <c r="I17" s="26">
        <v>0.59199999999999997</v>
      </c>
      <c r="J17" s="26">
        <v>0.21299999999999999</v>
      </c>
      <c r="K17" s="26">
        <v>-0.21859999999999999</v>
      </c>
      <c r="L17" s="26">
        <v>8.9700000000000002E-2</v>
      </c>
      <c r="M17" s="26">
        <v>0.20910000000000001</v>
      </c>
      <c r="N17" s="26">
        <v>0.25819999999999999</v>
      </c>
      <c r="O17" s="26">
        <v>9.3299999999999994E-2</v>
      </c>
      <c r="P17" s="26">
        <v>0.11609999999999999</v>
      </c>
      <c r="Q17" s="26">
        <v>0.1207</v>
      </c>
      <c r="R17" s="26">
        <v>-0.1038</v>
      </c>
      <c r="S17" s="26">
        <v>0.17599999999999999</v>
      </c>
      <c r="T17" s="26">
        <v>-4.2999999999999997E-2</v>
      </c>
      <c r="U17" s="26">
        <v>0.153</v>
      </c>
      <c r="V17" s="26">
        <v>-0.13</v>
      </c>
      <c r="W17" s="26">
        <v>0.17499999999999999</v>
      </c>
      <c r="X17" s="23">
        <f t="shared" si="0"/>
        <v>0.50670000660653369</v>
      </c>
      <c r="Y17" s="23">
        <f t="shared" si="1"/>
        <v>1.1058853026975695</v>
      </c>
      <c r="Z17" s="23">
        <f t="shared" si="2"/>
        <v>1.4731721982471857</v>
      </c>
      <c r="AA17" s="48">
        <f t="shared" si="3"/>
        <v>2.5951130554430657E-2</v>
      </c>
      <c r="AB17" s="28">
        <v>0.02</v>
      </c>
      <c r="AC17" s="20" t="s">
        <v>393</v>
      </c>
      <c r="AD17" s="26">
        <v>2.1600000000000001E-2</v>
      </c>
      <c r="AE17" s="26" t="s">
        <v>11</v>
      </c>
    </row>
    <row r="18" spans="3:36" ht="15" customHeight="1" x14ac:dyDescent="0.2">
      <c r="C18" s="19" t="s">
        <v>187</v>
      </c>
      <c r="D18" s="20" t="s">
        <v>1202</v>
      </c>
      <c r="E18" s="59">
        <v>39647</v>
      </c>
      <c r="F18" s="25">
        <v>1915</v>
      </c>
      <c r="G18" s="25">
        <v>6</v>
      </c>
      <c r="H18" s="14">
        <v>-0.21</v>
      </c>
      <c r="I18" s="26">
        <v>0.377</v>
      </c>
      <c r="J18" s="26">
        <v>0.23300000000000001</v>
      </c>
      <c r="K18" s="26">
        <v>3.3E-3</v>
      </c>
      <c r="L18" s="26">
        <v>0.13689999999999999</v>
      </c>
      <c r="M18" s="26">
        <v>0.20449999999999999</v>
      </c>
      <c r="N18" s="26">
        <v>9.1999999999999998E-2</v>
      </c>
      <c r="O18" s="26">
        <v>-2.2700000000000001E-2</v>
      </c>
      <c r="P18" s="26">
        <v>0.193</v>
      </c>
      <c r="Q18" s="26">
        <v>8.4000000000000005E-2</v>
      </c>
      <c r="R18" s="26">
        <v>-8.6999999999999994E-2</v>
      </c>
      <c r="S18" s="26">
        <v>0.24099999999999999</v>
      </c>
      <c r="T18" s="26">
        <v>3.6999999999999998E-2</v>
      </c>
      <c r="U18" s="26">
        <v>0.20899999999999999</v>
      </c>
      <c r="V18" s="26">
        <v>-2.3E-2</v>
      </c>
      <c r="W18" s="26">
        <v>9.6100000000000005E-2</v>
      </c>
      <c r="X18" s="23">
        <f t="shared" si="0"/>
        <v>2.8689811336357129</v>
      </c>
      <c r="Y18" s="23">
        <f t="shared" si="1"/>
        <v>1.8845130215117893</v>
      </c>
      <c r="Z18" s="23">
        <f t="shared" si="2"/>
        <v>1.5288287778765199</v>
      </c>
      <c r="AA18" s="48">
        <f t="shared" si="3"/>
        <v>8.8240258588186293E-2</v>
      </c>
      <c r="AB18" s="28">
        <v>1.9699999999999999E-2</v>
      </c>
      <c r="AC18" s="20" t="s">
        <v>11</v>
      </c>
      <c r="AD18" s="26">
        <v>1.9699999999999999E-2</v>
      </c>
      <c r="AE18" s="29" t="s">
        <v>11</v>
      </c>
    </row>
    <row r="19" spans="3:36" ht="15" customHeight="1" x14ac:dyDescent="0.2">
      <c r="C19" s="19" t="s">
        <v>785</v>
      </c>
      <c r="D19" s="20" t="s">
        <v>237</v>
      </c>
      <c r="E19" s="59">
        <v>40938</v>
      </c>
      <c r="F19" s="25">
        <v>11000</v>
      </c>
      <c r="G19" s="25">
        <v>5</v>
      </c>
      <c r="H19" s="23"/>
      <c r="I19" s="26"/>
      <c r="J19" s="26"/>
      <c r="K19" s="26"/>
      <c r="L19" s="26"/>
      <c r="M19" s="26">
        <v>0.25800000000000001</v>
      </c>
      <c r="N19" s="26">
        <v>0.11700000000000001</v>
      </c>
      <c r="O19" s="26">
        <v>5.0999999999999997E-2</v>
      </c>
      <c r="P19" s="26">
        <v>3.5999999999999997E-2</v>
      </c>
      <c r="Q19" s="26">
        <v>8.5000000000000006E-2</v>
      </c>
      <c r="R19" s="26">
        <v>-3.5999999999999997E-2</v>
      </c>
      <c r="S19" s="26">
        <v>0.219</v>
      </c>
      <c r="T19" s="26">
        <v>2.5999999999999999E-2</v>
      </c>
      <c r="U19" s="26">
        <v>0.14799999999999999</v>
      </c>
      <c r="V19" s="26">
        <v>-9.0999999999999998E-2</v>
      </c>
      <c r="W19" s="26">
        <v>0.1188</v>
      </c>
      <c r="X19" s="23" t="str">
        <f t="shared" si="0"/>
        <v xml:space="preserve"> </v>
      </c>
      <c r="Y19" s="23" t="str">
        <f t="shared" si="1"/>
        <v xml:space="preserve"> </v>
      </c>
      <c r="Z19" s="23">
        <f t="shared" si="2"/>
        <v>1.3367505475561803</v>
      </c>
      <c r="AA19" s="48" t="str">
        <f t="shared" si="3"/>
        <v xml:space="preserve"> </v>
      </c>
      <c r="AB19" s="28">
        <v>1.4999999999999999E-2</v>
      </c>
      <c r="AC19" s="20" t="s">
        <v>11</v>
      </c>
      <c r="AD19" s="26">
        <v>1.9099999999999999E-2</v>
      </c>
      <c r="AE19" s="29" t="s">
        <v>11</v>
      </c>
    </row>
    <row r="20" spans="3:36" x14ac:dyDescent="0.2">
      <c r="C20" s="19" t="s">
        <v>1760</v>
      </c>
      <c r="D20" s="20" t="s">
        <v>424</v>
      </c>
      <c r="E20" s="59">
        <v>36791</v>
      </c>
      <c r="F20" s="30">
        <v>151</v>
      </c>
      <c r="G20" s="25">
        <v>5</v>
      </c>
      <c r="H20" s="23">
        <v>-0.38100000000000001</v>
      </c>
      <c r="I20" s="23">
        <v>0.22900000000000001</v>
      </c>
      <c r="J20" s="23">
        <v>0.151</v>
      </c>
      <c r="K20" s="23">
        <v>-9.0999999999999998E-2</v>
      </c>
      <c r="L20" s="23">
        <v>1.23E-2</v>
      </c>
      <c r="M20" s="23">
        <v>0.159</v>
      </c>
      <c r="N20" s="23">
        <v>0.13200000000000001</v>
      </c>
      <c r="O20" s="26">
        <v>4.3999999999999997E-2</v>
      </c>
      <c r="P20" s="26">
        <v>6.0999999999999999E-2</v>
      </c>
      <c r="Q20" s="26">
        <v>8.5999999999999993E-2</v>
      </c>
      <c r="R20" s="26">
        <v>-9.8599999999999993E-2</v>
      </c>
      <c r="S20" s="26">
        <v>0.24379999999999999</v>
      </c>
      <c r="T20" s="26">
        <v>6.3E-2</v>
      </c>
      <c r="U20" s="26">
        <v>0.183</v>
      </c>
      <c r="V20" s="26">
        <v>-0.18099999999999999</v>
      </c>
      <c r="W20" s="26">
        <v>8.5400000000000004E-2</v>
      </c>
      <c r="X20" s="23">
        <f t="shared" si="0"/>
        <v>0.593772689580643</v>
      </c>
      <c r="Y20" s="23">
        <f t="shared" si="1"/>
        <v>0.82015563723496876</v>
      </c>
      <c r="Z20" s="23">
        <f t="shared" si="2"/>
        <v>0.97804152731628546</v>
      </c>
      <c r="AA20" s="48">
        <f t="shared" si="3"/>
        <v>2.9559970549624337E-2</v>
      </c>
      <c r="AB20" s="26">
        <v>0.02</v>
      </c>
      <c r="AC20" s="20" t="s">
        <v>425</v>
      </c>
      <c r="AD20" s="26">
        <v>2.6800000000000001E-2</v>
      </c>
      <c r="AE20" s="26" t="s">
        <v>11</v>
      </c>
    </row>
    <row r="21" spans="3:36" ht="17" x14ac:dyDescent="0.2">
      <c r="C21" s="19" t="s">
        <v>208</v>
      </c>
      <c r="D21" s="20" t="s">
        <v>209</v>
      </c>
      <c r="E21" s="59">
        <v>40543</v>
      </c>
      <c r="F21" s="25">
        <v>67</v>
      </c>
      <c r="G21" s="25">
        <v>5</v>
      </c>
      <c r="H21" s="23"/>
      <c r="I21" s="26"/>
      <c r="K21" s="26">
        <v>2.2000000000000001E-3</v>
      </c>
      <c r="L21" s="26">
        <v>0.1421</v>
      </c>
      <c r="M21" s="26">
        <v>0.18559999999999999</v>
      </c>
      <c r="N21" s="26">
        <v>0.1928</v>
      </c>
      <c r="O21" s="26">
        <v>0.1305</v>
      </c>
      <c r="P21" s="26">
        <v>5.74E-2</v>
      </c>
      <c r="Q21" s="26">
        <v>3.3700000000000001E-2</v>
      </c>
      <c r="R21" s="26">
        <v>-8.9300000000000004E-2</v>
      </c>
      <c r="S21" s="26">
        <v>0.13469999999999999</v>
      </c>
      <c r="T21" s="26">
        <v>4.82E-2</v>
      </c>
      <c r="U21" s="26">
        <v>0.2429</v>
      </c>
      <c r="V21" s="26">
        <v>-0.23799999999999999</v>
      </c>
      <c r="W21" s="26">
        <v>0.09</v>
      </c>
      <c r="X21" s="23" t="str">
        <f t="shared" si="0"/>
        <v xml:space="preserve"> </v>
      </c>
      <c r="Y21" s="23">
        <f t="shared" si="1"/>
        <v>1.2365929115295833</v>
      </c>
      <c r="Z21" s="23">
        <f t="shared" si="2"/>
        <v>0.95401734390241422</v>
      </c>
      <c r="AA21" s="48" t="str">
        <f t="shared" si="3"/>
        <v xml:space="preserve"> </v>
      </c>
      <c r="AB21" s="28">
        <v>0.02</v>
      </c>
      <c r="AC21" s="31" t="s">
        <v>210</v>
      </c>
      <c r="AD21" s="26">
        <v>2.3E-2</v>
      </c>
      <c r="AE21" s="29" t="s">
        <v>11</v>
      </c>
    </row>
    <row r="22" spans="3:36" x14ac:dyDescent="0.2">
      <c r="C22" s="19" t="s">
        <v>1605</v>
      </c>
      <c r="D22" s="20" t="s">
        <v>608</v>
      </c>
      <c r="E22" s="59">
        <v>42545</v>
      </c>
      <c r="F22" s="25">
        <v>94</v>
      </c>
      <c r="G22" s="25">
        <v>5</v>
      </c>
      <c r="H22" s="28"/>
      <c r="I22" s="28"/>
      <c r="J22" s="28"/>
      <c r="K22" s="28"/>
      <c r="L22" s="28"/>
      <c r="M22" s="28"/>
      <c r="N22" s="28"/>
      <c r="O22" s="26"/>
      <c r="P22" s="26">
        <v>4.9200000000000001E-2</v>
      </c>
      <c r="Q22" s="26">
        <v>0.14000000000000001</v>
      </c>
      <c r="R22" s="26">
        <v>-4.8000000000000001E-2</v>
      </c>
      <c r="S22" s="26">
        <v>0.378</v>
      </c>
      <c r="T22" s="26">
        <v>0.23899999999999999</v>
      </c>
      <c r="U22" s="26">
        <v>0.245</v>
      </c>
      <c r="V22" s="26">
        <v>-0.29199999999999998</v>
      </c>
      <c r="W22" s="26">
        <v>0.23</v>
      </c>
      <c r="X22" s="23" t="str">
        <f t="shared" si="0"/>
        <v xml:space="preserve"> </v>
      </c>
      <c r="Y22" s="23" t="str">
        <f t="shared" si="1"/>
        <v xml:space="preserve"> </v>
      </c>
      <c r="Z22" s="23" t="str">
        <f t="shared" si="2"/>
        <v xml:space="preserve"> </v>
      </c>
      <c r="AA22" s="48" t="str">
        <f t="shared" si="3"/>
        <v xml:space="preserve"> </v>
      </c>
      <c r="AB22" s="29">
        <v>2.1700000000000001E-2</v>
      </c>
      <c r="AC22" s="20" t="s">
        <v>609</v>
      </c>
      <c r="AD22" s="29">
        <v>2.1700000000000001E-2</v>
      </c>
      <c r="AE22" s="20" t="s">
        <v>11</v>
      </c>
      <c r="AF22" s="28"/>
      <c r="AG22" s="32"/>
      <c r="AI22" s="33"/>
      <c r="AJ22" s="33"/>
    </row>
    <row r="23" spans="3:36" ht="15" customHeight="1" x14ac:dyDescent="0.2">
      <c r="C23" s="19" t="s">
        <v>202</v>
      </c>
      <c r="D23" s="20" t="s">
        <v>203</v>
      </c>
      <c r="E23" s="59">
        <v>40497</v>
      </c>
      <c r="F23" s="25">
        <v>601</v>
      </c>
      <c r="G23" s="25">
        <v>5</v>
      </c>
      <c r="H23" s="23"/>
      <c r="I23" s="26"/>
      <c r="K23" s="26">
        <v>-6.8000000000000005E-2</v>
      </c>
      <c r="L23" s="26">
        <v>0.16900000000000001</v>
      </c>
      <c r="M23" s="26">
        <v>0.108</v>
      </c>
      <c r="N23" s="26">
        <v>0.185</v>
      </c>
      <c r="O23" s="26">
        <v>9.9000000000000005E-2</v>
      </c>
      <c r="P23" s="26">
        <v>4.0000000000000001E-3</v>
      </c>
      <c r="Q23" s="26">
        <v>0.13800000000000001</v>
      </c>
      <c r="R23" s="26">
        <v>-0.1143</v>
      </c>
      <c r="S23" s="26">
        <v>0.2742</v>
      </c>
      <c r="T23" s="26">
        <v>0.25800000000000001</v>
      </c>
      <c r="U23" s="26">
        <v>9.8000000000000004E-2</v>
      </c>
      <c r="V23" s="26">
        <v>-0.3</v>
      </c>
      <c r="W23" s="26">
        <v>1.0699999999999999E-2</v>
      </c>
      <c r="X23" s="23" t="str">
        <f t="shared" si="0"/>
        <v xml:space="preserve"> </v>
      </c>
      <c r="Y23" s="23">
        <f t="shared" si="1"/>
        <v>0.98102398578279537</v>
      </c>
      <c r="Z23" s="23">
        <f t="shared" si="2"/>
        <v>0.81827392344323813</v>
      </c>
      <c r="AA23" s="48" t="str">
        <f t="shared" si="3"/>
        <v xml:space="preserve"> </v>
      </c>
      <c r="AB23" s="28">
        <v>2.3900000000000001E-2</v>
      </c>
      <c r="AC23" s="31" t="s">
        <v>204</v>
      </c>
      <c r="AD23" s="26">
        <v>2.76E-2</v>
      </c>
      <c r="AE23" s="29" t="s">
        <v>11</v>
      </c>
    </row>
    <row r="24" spans="3:36" x14ac:dyDescent="0.2">
      <c r="C24" s="19" t="s">
        <v>930</v>
      </c>
      <c r="D24" s="20" t="s">
        <v>931</v>
      </c>
      <c r="E24" s="59">
        <v>41985</v>
      </c>
      <c r="F24" s="25">
        <v>669</v>
      </c>
      <c r="G24" s="25">
        <v>5</v>
      </c>
      <c r="O24" s="26">
        <v>0.16900000000000001</v>
      </c>
      <c r="P24" s="26">
        <v>7.0000000000000001E-3</v>
      </c>
      <c r="Q24" s="26">
        <v>0.10299999999999999</v>
      </c>
      <c r="R24" s="26">
        <v>-2.7E-2</v>
      </c>
      <c r="S24" s="26">
        <v>0.30499999999999999</v>
      </c>
      <c r="T24" s="26">
        <v>0.14299999999999999</v>
      </c>
      <c r="U24" s="26">
        <v>0.223</v>
      </c>
      <c r="V24" s="26">
        <v>-0.215</v>
      </c>
      <c r="W24" s="26">
        <v>0.13519999999999999</v>
      </c>
      <c r="X24" s="23" t="str">
        <f t="shared" si="0"/>
        <v xml:space="preserve"> </v>
      </c>
      <c r="Y24" s="23" t="str">
        <f t="shared" si="1"/>
        <v xml:space="preserve"> </v>
      </c>
      <c r="Z24" s="23" t="str">
        <f t="shared" si="2"/>
        <v xml:space="preserve"> </v>
      </c>
      <c r="AA24" s="48" t="str">
        <f t="shared" si="3"/>
        <v xml:space="preserve"> </v>
      </c>
      <c r="AB24" s="26">
        <v>0.02</v>
      </c>
      <c r="AC24" s="20" t="s">
        <v>11</v>
      </c>
      <c r="AD24" s="26">
        <v>0.02</v>
      </c>
      <c r="AE24" s="20" t="s">
        <v>11</v>
      </c>
    </row>
    <row r="25" spans="3:36" x14ac:dyDescent="0.2">
      <c r="C25" s="19" t="s">
        <v>759</v>
      </c>
      <c r="D25" s="20" t="s">
        <v>760</v>
      </c>
      <c r="E25" s="59">
        <v>39023</v>
      </c>
      <c r="F25" s="25">
        <v>341</v>
      </c>
      <c r="G25" s="25">
        <v>5</v>
      </c>
      <c r="H25" s="28">
        <v>-0.35399999999999998</v>
      </c>
      <c r="I25" s="28">
        <v>0.23</v>
      </c>
      <c r="J25" s="28">
        <v>0.125</v>
      </c>
      <c r="K25" s="28">
        <v>-0.03</v>
      </c>
      <c r="L25" s="28">
        <v>0.1</v>
      </c>
      <c r="M25" s="28">
        <v>0.158</v>
      </c>
      <c r="N25" s="28">
        <v>0.153</v>
      </c>
      <c r="O25" s="28">
        <v>9.7000000000000003E-2</v>
      </c>
      <c r="P25" s="28">
        <v>2.8000000000000001E-2</v>
      </c>
      <c r="Q25" s="28">
        <v>6.6000000000000003E-2</v>
      </c>
      <c r="R25" s="28">
        <v>-9.1999999999999998E-2</v>
      </c>
      <c r="S25" s="28">
        <v>0.17199999999999999</v>
      </c>
      <c r="T25" s="28">
        <v>5.0000000000000001E-3</v>
      </c>
      <c r="U25" s="28">
        <v>9.1999999999999998E-2</v>
      </c>
      <c r="V25" s="28">
        <v>-0.126</v>
      </c>
      <c r="W25" s="28">
        <v>8.2900000000000001E-2</v>
      </c>
      <c r="X25" s="23">
        <f t="shared" si="0"/>
        <v>0.69219860070905526</v>
      </c>
      <c r="Y25" s="23">
        <f t="shared" si="1"/>
        <v>0.89304605447356344</v>
      </c>
      <c r="Z25" s="23">
        <f t="shared" si="2"/>
        <v>0.77417624599209378</v>
      </c>
      <c r="AA25" s="48">
        <f t="shared" si="3"/>
        <v>3.3423202717020484E-2</v>
      </c>
      <c r="AB25" s="29">
        <v>1.9099999999999999E-2</v>
      </c>
      <c r="AC25" s="20" t="s">
        <v>11</v>
      </c>
      <c r="AD25" s="29">
        <v>1.9099999999999999E-2</v>
      </c>
      <c r="AE25" s="20" t="s">
        <v>11</v>
      </c>
      <c r="AF25" s="28"/>
      <c r="AG25" s="32"/>
      <c r="AI25" s="33"/>
      <c r="AJ25" s="33"/>
    </row>
    <row r="26" spans="3:36" x14ac:dyDescent="0.2">
      <c r="C26" s="19" t="s">
        <v>1383</v>
      </c>
      <c r="D26" s="20" t="s">
        <v>1384</v>
      </c>
      <c r="E26" s="59">
        <v>43013</v>
      </c>
      <c r="F26" s="25">
        <v>2971</v>
      </c>
      <c r="G26" s="25">
        <v>5</v>
      </c>
      <c r="R26" s="26">
        <v>-7.0000000000000001E-3</v>
      </c>
      <c r="S26" s="26">
        <v>0.36699999999999999</v>
      </c>
      <c r="T26" s="26">
        <v>-6.3E-2</v>
      </c>
      <c r="U26" s="26">
        <v>0.23499999999999999</v>
      </c>
      <c r="V26" s="26">
        <v>-2.8000000000000001E-2</v>
      </c>
      <c r="W26" s="26">
        <v>1.44E-2</v>
      </c>
      <c r="X26" s="23" t="str">
        <f t="shared" si="0"/>
        <v xml:space="preserve"> </v>
      </c>
      <c r="Y26" s="23" t="str">
        <f t="shared" si="1"/>
        <v xml:space="preserve"> </v>
      </c>
      <c r="Z26" s="23" t="str">
        <f t="shared" si="2"/>
        <v xml:space="preserve"> </v>
      </c>
      <c r="AA26" s="48" t="str">
        <f t="shared" si="3"/>
        <v xml:space="preserve"> </v>
      </c>
      <c r="AB26" s="26">
        <v>1.11E-2</v>
      </c>
      <c r="AC26" s="20" t="s">
        <v>11</v>
      </c>
      <c r="AD26" s="26">
        <v>1.11E-2</v>
      </c>
      <c r="AE26" s="20" t="s">
        <v>11</v>
      </c>
    </row>
    <row r="27" spans="3:36" x14ac:dyDescent="0.2">
      <c r="C27" s="19" t="s">
        <v>622</v>
      </c>
      <c r="D27" s="20" t="s">
        <v>1201</v>
      </c>
      <c r="E27" s="60">
        <v>36847</v>
      </c>
      <c r="F27" s="25">
        <v>502</v>
      </c>
      <c r="G27" s="25"/>
      <c r="H27" s="34">
        <v>-0.44</v>
      </c>
      <c r="I27" s="26">
        <v>0.45600000000000002</v>
      </c>
      <c r="J27" s="26">
        <v>0.314</v>
      </c>
      <c r="K27" s="26">
        <v>-9.9000000000000005E-2</v>
      </c>
      <c r="L27" s="26">
        <v>3.4000000000000002E-2</v>
      </c>
      <c r="M27" s="26">
        <v>7.0000000000000001E-3</v>
      </c>
      <c r="N27" s="26">
        <v>6.6000000000000003E-2</v>
      </c>
      <c r="O27" s="26">
        <v>2.5999999999999999E-2</v>
      </c>
      <c r="P27" s="26">
        <v>0.127</v>
      </c>
      <c r="Q27" s="26">
        <v>0.1103</v>
      </c>
      <c r="R27" s="26">
        <v>-0.1125</v>
      </c>
      <c r="S27" s="26"/>
      <c r="T27" s="26">
        <v>3.9E-2</v>
      </c>
      <c r="U27" s="26">
        <v>0.29199999999999998</v>
      </c>
      <c r="V27" s="26">
        <v>-8.5000000000000006E-2</v>
      </c>
      <c r="W27" s="26">
        <v>8.2600000000000007E-2</v>
      </c>
      <c r="X27" s="23" t="str">
        <f t="shared" si="0"/>
        <v xml:space="preserve"> </v>
      </c>
      <c r="Y27" s="23" t="str">
        <f t="shared" si="1"/>
        <v xml:space="preserve"> </v>
      </c>
      <c r="Z27" s="23" t="str">
        <f t="shared" si="2"/>
        <v xml:space="preserve"> </v>
      </c>
      <c r="AA27" s="48" t="str">
        <f t="shared" si="3"/>
        <v xml:space="preserve"> </v>
      </c>
      <c r="AB27" s="26">
        <v>1.9300000000000001E-2</v>
      </c>
      <c r="AC27" s="20" t="s">
        <v>11</v>
      </c>
      <c r="AD27" s="26">
        <v>1.9300000000000001E-2</v>
      </c>
      <c r="AE27" s="20" t="s">
        <v>11</v>
      </c>
    </row>
    <row r="28" spans="3:36" x14ac:dyDescent="0.2">
      <c r="C28" s="19" t="s">
        <v>1044</v>
      </c>
      <c r="D28" s="20" t="s">
        <v>1045</v>
      </c>
      <c r="E28" s="59">
        <v>41313</v>
      </c>
      <c r="F28" s="25">
        <v>94</v>
      </c>
      <c r="G28" s="25">
        <v>5</v>
      </c>
      <c r="M28" s="28"/>
      <c r="N28" s="28">
        <v>0.17549999999999999</v>
      </c>
      <c r="O28" s="28">
        <v>0.21440000000000001</v>
      </c>
      <c r="P28" s="28">
        <v>3.3300000000000003E-2</v>
      </c>
      <c r="Q28" s="28">
        <v>0.1051</v>
      </c>
      <c r="R28" s="28">
        <v>3.0000000000000001E-3</v>
      </c>
      <c r="S28" s="28">
        <v>0.37969999999999998</v>
      </c>
      <c r="T28" s="28">
        <v>0.34499999999999997</v>
      </c>
      <c r="U28" s="28">
        <v>0.186</v>
      </c>
      <c r="V28" s="28">
        <v>-0.25800000000000001</v>
      </c>
      <c r="W28" s="28">
        <v>0.26850000000000002</v>
      </c>
      <c r="X28" s="23" t="str">
        <f t="shared" si="0"/>
        <v xml:space="preserve"> </v>
      </c>
      <c r="Y28" s="23" t="str">
        <f t="shared" si="1"/>
        <v xml:space="preserve"> </v>
      </c>
      <c r="Z28" s="23" t="str">
        <f t="shared" si="2"/>
        <v xml:space="preserve"> </v>
      </c>
      <c r="AA28" s="48" t="str">
        <f t="shared" si="3"/>
        <v xml:space="preserve"> </v>
      </c>
      <c r="AB28" s="26">
        <v>2.5000000000000001E-2</v>
      </c>
      <c r="AC28" s="20" t="s">
        <v>11</v>
      </c>
      <c r="AD28" s="26">
        <v>2.5000000000000001E-2</v>
      </c>
      <c r="AE28" s="20" t="s">
        <v>11</v>
      </c>
    </row>
    <row r="29" spans="3:36" ht="15" customHeight="1" x14ac:dyDescent="0.2">
      <c r="C29" s="19" t="s">
        <v>13</v>
      </c>
      <c r="D29" s="20" t="s">
        <v>465</v>
      </c>
      <c r="E29" s="59">
        <v>37048</v>
      </c>
      <c r="F29" s="30">
        <v>32</v>
      </c>
      <c r="G29" s="30">
        <v>6</v>
      </c>
      <c r="H29" s="26">
        <v>-0.38140000000000002</v>
      </c>
      <c r="I29" s="26">
        <v>0.57250000000000001</v>
      </c>
      <c r="J29" s="26">
        <v>0.19700000000000001</v>
      </c>
      <c r="K29" s="26">
        <v>-0.17349999999999999</v>
      </c>
      <c r="L29" s="26">
        <v>0.2258</v>
      </c>
      <c r="M29" s="26">
        <v>0.26819999999999999</v>
      </c>
      <c r="N29" s="26">
        <v>-3.0800000000000001E-2</v>
      </c>
      <c r="O29" s="26">
        <v>-0.16589999999999999</v>
      </c>
      <c r="P29" s="26">
        <v>0.31809999999999999</v>
      </c>
      <c r="Q29" s="26">
        <v>8.3699999999999997E-2</v>
      </c>
      <c r="R29" s="26">
        <v>-0.18690000000000001</v>
      </c>
      <c r="S29" s="26">
        <v>1.7899999999999999E-2</v>
      </c>
      <c r="T29" s="26">
        <v>3.4000000000000002E-2</v>
      </c>
      <c r="U29" s="26">
        <v>0.19500000000000001</v>
      </c>
      <c r="V29" s="26">
        <v>-6.9000000000000006E-2</v>
      </c>
      <c r="W29" s="26">
        <v>0.21540000000000001</v>
      </c>
      <c r="X29" s="23">
        <f t="shared" si="0"/>
        <v>0.99912677790419502</v>
      </c>
      <c r="Y29" s="23">
        <f t="shared" si="1"/>
        <v>0.71690243393329989</v>
      </c>
      <c r="Z29" s="23">
        <f t="shared" si="2"/>
        <v>0.69466219567590737</v>
      </c>
      <c r="AA29" s="48">
        <f t="shared" si="3"/>
        <v>4.4245280251764108E-2</v>
      </c>
      <c r="AB29" s="28">
        <v>2.2499999999999999E-2</v>
      </c>
      <c r="AC29" s="20" t="s">
        <v>466</v>
      </c>
      <c r="AD29" s="26">
        <v>2.2499999999999999E-2</v>
      </c>
      <c r="AE29" s="26" t="s">
        <v>11</v>
      </c>
    </row>
    <row r="30" spans="3:36" x14ac:dyDescent="0.2">
      <c r="C30" s="19" t="s">
        <v>1726</v>
      </c>
      <c r="D30" s="20" t="s">
        <v>1708</v>
      </c>
      <c r="E30" s="59">
        <v>38833</v>
      </c>
      <c r="F30" s="25">
        <v>6519</v>
      </c>
      <c r="G30" s="25">
        <v>6</v>
      </c>
      <c r="J30" s="26">
        <v>0.189</v>
      </c>
      <c r="K30" s="26">
        <v>-2.7E-2</v>
      </c>
      <c r="L30" s="26">
        <v>0.13900000000000001</v>
      </c>
      <c r="M30" s="26">
        <v>0.21</v>
      </c>
      <c r="N30" s="26">
        <v>0.19400000000000001</v>
      </c>
      <c r="O30" s="26">
        <v>0.105</v>
      </c>
      <c r="P30" s="26">
        <v>0.1076</v>
      </c>
      <c r="Q30" s="26">
        <v>7.5399999999999995E-2</v>
      </c>
      <c r="R30" s="26">
        <v>-4.1000000000000002E-2</v>
      </c>
      <c r="S30" s="26">
        <v>0.3004</v>
      </c>
      <c r="T30" s="26">
        <v>6.4199999999999993E-2</v>
      </c>
      <c r="U30" s="26">
        <v>0.32700000000000001</v>
      </c>
      <c r="V30" s="26">
        <v>-0.13700000000000001</v>
      </c>
      <c r="W30" s="26">
        <v>0.1973</v>
      </c>
      <c r="X30" s="23" t="str">
        <f t="shared" si="0"/>
        <v xml:space="preserve"> </v>
      </c>
      <c r="Y30" s="23">
        <f t="shared" si="1"/>
        <v>2.8348205178691401</v>
      </c>
      <c r="Z30" s="23">
        <f t="shared" si="2"/>
        <v>2.4602579730593814</v>
      </c>
      <c r="AA30" s="48" t="str">
        <f t="shared" si="3"/>
        <v xml:space="preserve"> </v>
      </c>
      <c r="AB30" s="26">
        <v>3.0000000000000001E-3</v>
      </c>
      <c r="AC30" s="20" t="s">
        <v>11</v>
      </c>
      <c r="AD30" s="26">
        <v>3.0000000000000001E-3</v>
      </c>
      <c r="AE30" s="20" t="s">
        <v>11</v>
      </c>
    </row>
    <row r="31" spans="3:36" x14ac:dyDescent="0.2">
      <c r="C31" s="19" t="s">
        <v>1709</v>
      </c>
      <c r="D31" s="20" t="s">
        <v>1710</v>
      </c>
      <c r="F31" s="25">
        <v>2433</v>
      </c>
      <c r="G31" s="25">
        <v>6</v>
      </c>
      <c r="P31" s="26">
        <v>7.2999999999999995E-2</v>
      </c>
      <c r="Q31" s="26">
        <v>0.16800000000000001</v>
      </c>
      <c r="R31" s="26">
        <v>-9.6199999999999994E-2</v>
      </c>
      <c r="S31" s="26">
        <v>0.24260000000000001</v>
      </c>
      <c r="T31" s="26">
        <v>0.11459999999999999</v>
      </c>
      <c r="U31" s="26">
        <v>0.23499999999999999</v>
      </c>
      <c r="V31" s="26">
        <v>-0.187</v>
      </c>
      <c r="W31" s="26">
        <v>0.21099999999999999</v>
      </c>
      <c r="X31" s="23" t="str">
        <f t="shared" si="0"/>
        <v xml:space="preserve"> </v>
      </c>
      <c r="Y31" s="23" t="str">
        <f t="shared" si="1"/>
        <v xml:space="preserve"> </v>
      </c>
      <c r="Z31" s="23" t="str">
        <f t="shared" si="2"/>
        <v xml:space="preserve"> </v>
      </c>
      <c r="AA31" s="48" t="str">
        <f t="shared" si="3"/>
        <v xml:space="preserve"> </v>
      </c>
      <c r="AB31" s="26">
        <v>5.4999999999999997E-3</v>
      </c>
      <c r="AC31" s="20" t="s">
        <v>11</v>
      </c>
      <c r="AD31" s="26">
        <v>5.4999999999999997E-3</v>
      </c>
      <c r="AE31" s="20" t="s">
        <v>11</v>
      </c>
    </row>
    <row r="32" spans="3:36" x14ac:dyDescent="0.2">
      <c r="C32" s="19" t="s">
        <v>1842</v>
      </c>
      <c r="D32" s="20" t="s">
        <v>1843</v>
      </c>
      <c r="F32" s="25">
        <v>150</v>
      </c>
      <c r="G32" s="25">
        <v>6</v>
      </c>
      <c r="P32" s="26"/>
      <c r="Q32" s="26"/>
      <c r="R32" s="26"/>
      <c r="S32" s="26"/>
      <c r="T32" s="26"/>
      <c r="U32" s="26">
        <v>4.1999999999999997E-3</v>
      </c>
      <c r="V32" s="26">
        <v>8.4599999999999995E-2</v>
      </c>
      <c r="W32" s="26">
        <v>-2.6200000000000001E-2</v>
      </c>
      <c r="X32" s="23" t="str">
        <f t="shared" si="0"/>
        <v xml:space="preserve"> </v>
      </c>
      <c r="Y32" s="23" t="str">
        <f t="shared" si="1"/>
        <v xml:space="preserve"> </v>
      </c>
      <c r="Z32" s="23" t="str">
        <f t="shared" si="2"/>
        <v xml:space="preserve"> </v>
      </c>
      <c r="AA32" s="48" t="str">
        <f t="shared" si="3"/>
        <v xml:space="preserve"> </v>
      </c>
      <c r="AB32" s="26">
        <v>1.2500000000000001E-2</v>
      </c>
      <c r="AC32" s="20" t="s">
        <v>11</v>
      </c>
      <c r="AD32" s="26">
        <v>1.2500000000000001E-2</v>
      </c>
      <c r="AE32" s="20" t="s">
        <v>11</v>
      </c>
    </row>
    <row r="33" spans="1:33" x14ac:dyDescent="0.2">
      <c r="C33" s="73" t="s">
        <v>1900</v>
      </c>
      <c r="D33" s="20" t="s">
        <v>1899</v>
      </c>
      <c r="E33" s="59">
        <v>39157</v>
      </c>
      <c r="F33" s="25">
        <v>727</v>
      </c>
      <c r="G33" s="25"/>
      <c r="N33" s="26">
        <v>-1.7999999999999999E-2</v>
      </c>
      <c r="O33" s="26">
        <v>-3.1E-2</v>
      </c>
      <c r="P33" s="26">
        <v>0.14000000000000001</v>
      </c>
      <c r="Q33" s="26">
        <v>0.24399999999999999</v>
      </c>
      <c r="R33" s="26">
        <v>-0.14199999999999999</v>
      </c>
      <c r="S33" s="26">
        <v>0.44700000000000001</v>
      </c>
      <c r="T33" s="26">
        <v>5.2999999999999999E-2</v>
      </c>
      <c r="U33" s="26">
        <v>0.41899999999999998</v>
      </c>
      <c r="V33" s="26">
        <v>-0.28999999999999998</v>
      </c>
      <c r="W33" s="26">
        <v>0.38900000000000001</v>
      </c>
      <c r="X33" s="23" t="str">
        <f t="shared" si="0"/>
        <v xml:space="preserve"> </v>
      </c>
      <c r="Y33" s="23" t="str">
        <f t="shared" si="1"/>
        <v xml:space="preserve"> </v>
      </c>
      <c r="Z33" s="23" t="str">
        <f t="shared" si="2"/>
        <v xml:space="preserve"> </v>
      </c>
      <c r="AA33" s="48" t="str">
        <f t="shared" si="3"/>
        <v xml:space="preserve"> </v>
      </c>
      <c r="AB33" s="26">
        <v>7.4999999999999997E-3</v>
      </c>
      <c r="AC33" s="72" t="s">
        <v>11</v>
      </c>
      <c r="AD33" s="26">
        <v>7.4999999999999997E-3</v>
      </c>
      <c r="AE33" s="20" t="s">
        <v>11</v>
      </c>
    </row>
    <row r="34" spans="1:33" x14ac:dyDescent="0.2">
      <c r="D34" s="71"/>
      <c r="X34" s="23"/>
      <c r="Y34" s="23"/>
      <c r="Z34" s="23"/>
      <c r="AA34" s="48"/>
    </row>
    <row r="35" spans="1:33" s="1" customFormat="1" ht="15" customHeight="1" x14ac:dyDescent="0.2">
      <c r="C35" s="1" t="s">
        <v>25</v>
      </c>
      <c r="D35" s="2"/>
      <c r="E35" s="59"/>
      <c r="F35" s="11"/>
      <c r="G35" s="11"/>
      <c r="H35" s="14">
        <v>-0.39600000000000002</v>
      </c>
      <c r="I35" s="12">
        <v>0.311</v>
      </c>
      <c r="J35" s="12">
        <v>0.20799999999999999</v>
      </c>
      <c r="K35" s="12">
        <v>-4.3999999999999997E-2</v>
      </c>
      <c r="L35" s="12">
        <v>0.14000000000000001</v>
      </c>
      <c r="M35" s="12">
        <v>0.17499999999999999</v>
      </c>
      <c r="N35" s="12">
        <v>0.187</v>
      </c>
      <c r="O35" s="12">
        <v>8.6999999999999994E-2</v>
      </c>
      <c r="P35" s="12">
        <v>0.10730000000000001</v>
      </c>
      <c r="Q35" s="12">
        <v>7.51E-2</v>
      </c>
      <c r="R35" s="12">
        <v>-4.1099999999999998E-2</v>
      </c>
      <c r="S35" s="12">
        <v>0.30020000000000002</v>
      </c>
      <c r="T35" s="12">
        <v>6.3299999999999995E-2</v>
      </c>
      <c r="U35" s="12">
        <v>0.311</v>
      </c>
      <c r="V35" s="12">
        <v>-0.128</v>
      </c>
      <c r="W35" s="12" t="e">
        <f>_xlfn.XLOOKUP(Base!$C35,#REF!,#REF!)</f>
        <v>#REF!</v>
      </c>
      <c r="X35" s="14" t="e">
        <f t="shared" si="0"/>
        <v>#REF!</v>
      </c>
      <c r="Y35" s="14" t="e">
        <f t="shared" si="1"/>
        <v>#REF!</v>
      </c>
      <c r="Z35" s="14" t="e">
        <f t="shared" si="2"/>
        <v>#REF!</v>
      </c>
      <c r="AA35" s="16" t="e">
        <f t="shared" si="3"/>
        <v>#REF!</v>
      </c>
      <c r="AB35" s="16"/>
      <c r="AC35" s="2"/>
      <c r="AD35" s="12"/>
      <c r="AE35" s="12"/>
    </row>
    <row r="36" spans="1:33" s="1" customFormat="1" ht="15" customHeight="1" x14ac:dyDescent="0.2">
      <c r="D36" s="2"/>
      <c r="E36" s="59"/>
      <c r="F36" s="11"/>
      <c r="G36" s="11"/>
      <c r="H36" s="14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3" t="str">
        <f t="shared" si="0"/>
        <v xml:space="preserve"> </v>
      </c>
      <c r="Y36" s="23" t="str">
        <f t="shared" si="1"/>
        <v xml:space="preserve"> </v>
      </c>
      <c r="Z36" s="23" t="str">
        <f t="shared" si="2"/>
        <v xml:space="preserve"> </v>
      </c>
      <c r="AA36" s="48" t="str">
        <f t="shared" si="3"/>
        <v xml:space="preserve"> </v>
      </c>
      <c r="AB36" s="16"/>
      <c r="AC36" s="2"/>
      <c r="AD36" s="12"/>
      <c r="AE36" s="12"/>
    </row>
    <row r="37" spans="1:33" ht="15" customHeight="1" x14ac:dyDescent="0.2">
      <c r="E37" s="59"/>
      <c r="F37" s="25"/>
      <c r="G37" s="25"/>
      <c r="H37" s="23"/>
      <c r="I37" s="26"/>
      <c r="J37" s="26"/>
      <c r="K37" s="26"/>
      <c r="L37" s="26"/>
      <c r="M37" s="26"/>
      <c r="N37" s="26"/>
      <c r="O37" s="26"/>
      <c r="X37" s="23" t="str">
        <f t="shared" si="0"/>
        <v xml:space="preserve"> </v>
      </c>
      <c r="Y37" s="23" t="str">
        <f t="shared" si="1"/>
        <v xml:space="preserve"> </v>
      </c>
      <c r="Z37" s="23" t="str">
        <f t="shared" si="2"/>
        <v xml:space="preserve"> </v>
      </c>
      <c r="AA37" s="48" t="str">
        <f t="shared" si="3"/>
        <v xml:space="preserve"> </v>
      </c>
      <c r="AB37" s="27"/>
      <c r="AD37" s="26"/>
      <c r="AE37" s="29"/>
    </row>
    <row r="38" spans="1:33" ht="15" customHeight="1" x14ac:dyDescent="0.2">
      <c r="A38" s="1" t="s">
        <v>122</v>
      </c>
      <c r="E38" s="59"/>
      <c r="F38" s="25"/>
      <c r="G38" s="25"/>
      <c r="H38" s="2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3" t="str">
        <f t="shared" si="0"/>
        <v xml:space="preserve"> </v>
      </c>
      <c r="Y38" s="23" t="str">
        <f t="shared" si="1"/>
        <v xml:space="preserve"> </v>
      </c>
      <c r="Z38" s="23" t="str">
        <f t="shared" si="2"/>
        <v xml:space="preserve"> </v>
      </c>
      <c r="AA38" s="48" t="str">
        <f t="shared" si="3"/>
        <v xml:space="preserve"> </v>
      </c>
      <c r="AB38" s="27"/>
      <c r="AD38" s="26"/>
      <c r="AE38" s="29"/>
    </row>
    <row r="39" spans="1:33" ht="15" customHeight="1" x14ac:dyDescent="0.2">
      <c r="E39" s="59"/>
      <c r="F39" s="25"/>
      <c r="G39" s="25"/>
      <c r="H39" s="2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3" t="str">
        <f t="shared" si="0"/>
        <v xml:space="preserve"> </v>
      </c>
      <c r="Y39" s="23" t="str">
        <f t="shared" si="1"/>
        <v xml:space="preserve"> </v>
      </c>
      <c r="Z39" s="23" t="str">
        <f t="shared" si="2"/>
        <v xml:space="preserve"> </v>
      </c>
      <c r="AA39" s="48" t="str">
        <f t="shared" si="3"/>
        <v xml:space="preserve"> </v>
      </c>
      <c r="AB39" s="27"/>
      <c r="AD39" s="26"/>
      <c r="AE39" s="29"/>
    </row>
    <row r="40" spans="1:33" x14ac:dyDescent="0.2">
      <c r="C40" s="19" t="s">
        <v>1523</v>
      </c>
      <c r="D40" s="20" t="s">
        <v>120</v>
      </c>
      <c r="E40" s="59"/>
      <c r="F40" s="25">
        <v>2467</v>
      </c>
      <c r="G40" s="25">
        <v>5</v>
      </c>
      <c r="H40" s="26"/>
      <c r="I40" s="26">
        <v>0.33</v>
      </c>
      <c r="J40" s="26">
        <v>0.21299999999999999</v>
      </c>
      <c r="K40" s="26">
        <v>-8.6999999999999994E-2</v>
      </c>
      <c r="L40" s="26">
        <v>0.20599999999999999</v>
      </c>
      <c r="M40" s="26">
        <v>0.21199999999999999</v>
      </c>
      <c r="N40" s="26">
        <v>0.14299999999999999</v>
      </c>
      <c r="O40" s="26">
        <v>0.11600000000000001</v>
      </c>
      <c r="P40" s="26">
        <v>4.7E-2</v>
      </c>
      <c r="Q40" s="26">
        <v>0.114</v>
      </c>
      <c r="R40" s="26">
        <v>-9.2999999999999999E-2</v>
      </c>
      <c r="S40" s="26">
        <v>0.3518</v>
      </c>
      <c r="T40" s="26">
        <v>7.6999999999999999E-2</v>
      </c>
      <c r="U40" s="26">
        <v>0.371</v>
      </c>
      <c r="V40" s="26">
        <v>-0.18110000000000001</v>
      </c>
      <c r="W40" s="26">
        <v>0.1658</v>
      </c>
      <c r="X40" s="23" t="str">
        <f t="shared" si="0"/>
        <v xml:space="preserve"> </v>
      </c>
      <c r="Y40" s="23">
        <f t="shared" si="1"/>
        <v>2.4315537989933169</v>
      </c>
      <c r="Z40" s="23">
        <f t="shared" si="2"/>
        <v>2.1165401533708934</v>
      </c>
      <c r="AA40" s="48" t="str">
        <f t="shared" si="3"/>
        <v xml:space="preserve"> </v>
      </c>
      <c r="AB40" s="26">
        <v>1.7500000000000002E-2</v>
      </c>
      <c r="AC40" s="20" t="s">
        <v>11</v>
      </c>
      <c r="AD40" s="26">
        <v>2.2100000000000002E-2</v>
      </c>
      <c r="AE40" s="20" t="s">
        <v>11</v>
      </c>
    </row>
    <row r="41" spans="1:33" x14ac:dyDescent="0.2">
      <c r="C41" s="19" t="s">
        <v>854</v>
      </c>
      <c r="D41" s="20" t="s">
        <v>119</v>
      </c>
      <c r="E41" s="59">
        <v>36544</v>
      </c>
      <c r="F41" s="25">
        <v>3762</v>
      </c>
      <c r="G41" s="25">
        <v>5</v>
      </c>
      <c r="H41" s="26">
        <v>-0.34</v>
      </c>
      <c r="I41" s="26">
        <v>0.20300000000000001</v>
      </c>
      <c r="J41" s="26">
        <v>0.224</v>
      </c>
      <c r="K41" s="26">
        <v>-0.03</v>
      </c>
      <c r="L41" s="26">
        <v>0.13600000000000001</v>
      </c>
      <c r="M41" s="26">
        <v>0.17100000000000001</v>
      </c>
      <c r="N41" s="26">
        <v>0.156</v>
      </c>
      <c r="O41" s="26">
        <v>0.104</v>
      </c>
      <c r="P41" s="26">
        <v>9.1600000000000001E-2</v>
      </c>
      <c r="Q41" s="26">
        <v>9.7900000000000001E-2</v>
      </c>
      <c r="R41" s="26">
        <v>-8.6400000000000005E-2</v>
      </c>
      <c r="S41" s="26">
        <v>0.34489999999999998</v>
      </c>
      <c r="T41" s="26">
        <v>3.5999999999999997E-2</v>
      </c>
      <c r="U41" s="26">
        <v>0.39600000000000002</v>
      </c>
      <c r="V41" s="26">
        <v>-0.18099999999999999</v>
      </c>
      <c r="W41" s="26">
        <v>0.11</v>
      </c>
      <c r="X41" s="23">
        <f t="shared" si="0"/>
        <v>2.0984842983480401</v>
      </c>
      <c r="Y41" s="23">
        <f t="shared" si="1"/>
        <v>2.1882936852552795</v>
      </c>
      <c r="Z41" s="23">
        <f t="shared" si="2"/>
        <v>1.8933985091978358</v>
      </c>
      <c r="AA41" s="48">
        <f t="shared" si="3"/>
        <v>7.3239952142730935E-2</v>
      </c>
      <c r="AB41" s="26">
        <v>1.6E-2</v>
      </c>
      <c r="AC41" s="20" t="s">
        <v>11</v>
      </c>
      <c r="AD41" s="26">
        <v>2.0199999999999999E-2</v>
      </c>
      <c r="AE41" s="20" t="s">
        <v>11</v>
      </c>
    </row>
    <row r="42" spans="1:33" x14ac:dyDescent="0.2">
      <c r="C42" s="19" t="s">
        <v>1234</v>
      </c>
      <c r="D42" s="20" t="s">
        <v>1235</v>
      </c>
      <c r="E42" s="59">
        <v>43411</v>
      </c>
      <c r="F42" s="25">
        <v>1893</v>
      </c>
      <c r="G42" s="25">
        <v>5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>
        <v>0.32600000000000001</v>
      </c>
      <c r="T42" s="26">
        <v>8.0000000000000002E-3</v>
      </c>
      <c r="U42" s="26">
        <v>0.316</v>
      </c>
      <c r="V42" s="26">
        <v>-0.24299999999999999</v>
      </c>
      <c r="W42" s="26">
        <v>0.13519999999999999</v>
      </c>
      <c r="X42" s="23" t="str">
        <f t="shared" si="0"/>
        <v xml:space="preserve"> </v>
      </c>
      <c r="Y42" s="23" t="str">
        <f t="shared" si="1"/>
        <v xml:space="preserve"> </v>
      </c>
      <c r="Z42" s="23" t="str">
        <f t="shared" si="2"/>
        <v xml:space="preserve"> </v>
      </c>
      <c r="AA42" s="48" t="str">
        <f t="shared" si="3"/>
        <v xml:space="preserve"> </v>
      </c>
      <c r="AB42" s="26">
        <v>1.4999999999999999E-2</v>
      </c>
      <c r="AC42" s="20" t="s">
        <v>11</v>
      </c>
      <c r="AD42" s="26">
        <v>1.95E-2</v>
      </c>
      <c r="AE42" s="20" t="s">
        <v>11</v>
      </c>
    </row>
    <row r="43" spans="1:33" x14ac:dyDescent="0.2">
      <c r="C43" s="19" t="s">
        <v>1684</v>
      </c>
      <c r="D43" s="20" t="s">
        <v>1683</v>
      </c>
      <c r="E43" s="59">
        <v>43454</v>
      </c>
      <c r="F43" s="25">
        <v>403</v>
      </c>
      <c r="G43" s="25">
        <v>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>
        <v>0.33700000000000002</v>
      </c>
      <c r="T43" s="26">
        <v>5.1999999999999998E-2</v>
      </c>
      <c r="U43" s="26">
        <v>0.39900000000000002</v>
      </c>
      <c r="V43" s="26">
        <v>-0.153</v>
      </c>
      <c r="W43" s="26">
        <v>0.1386</v>
      </c>
      <c r="X43" s="23" t="str">
        <f t="shared" si="0"/>
        <v xml:space="preserve"> </v>
      </c>
      <c r="Y43" s="23" t="str">
        <f t="shared" si="1"/>
        <v xml:space="preserve"> </v>
      </c>
      <c r="Z43" s="23" t="str">
        <f t="shared" si="2"/>
        <v xml:space="preserve"> </v>
      </c>
      <c r="AA43" s="48" t="str">
        <f t="shared" si="3"/>
        <v xml:space="preserve"> </v>
      </c>
      <c r="AB43" s="26">
        <v>1.2E-2</v>
      </c>
      <c r="AC43" s="20" t="s">
        <v>11</v>
      </c>
      <c r="AD43" s="26">
        <v>1.2E-2</v>
      </c>
      <c r="AE43" s="20" t="s">
        <v>11</v>
      </c>
    </row>
    <row r="44" spans="1:33" x14ac:dyDescent="0.2">
      <c r="C44" s="19" t="s">
        <v>1604</v>
      </c>
      <c r="D44" s="20" t="s">
        <v>504</v>
      </c>
      <c r="E44" s="59" t="s">
        <v>505</v>
      </c>
      <c r="F44" s="25">
        <v>2535</v>
      </c>
      <c r="G44" s="25">
        <v>6</v>
      </c>
      <c r="H44" s="26">
        <v>-0.28920000000000001</v>
      </c>
      <c r="I44" s="26">
        <v>0.29799999999999999</v>
      </c>
      <c r="J44" s="26">
        <v>0.16500000000000001</v>
      </c>
      <c r="K44" s="26">
        <v>-0.127</v>
      </c>
      <c r="L44" s="26">
        <v>0.17510000000000001</v>
      </c>
      <c r="M44" s="26">
        <v>0.23599999999999999</v>
      </c>
      <c r="N44" s="26">
        <v>8.09E-2</v>
      </c>
      <c r="O44" s="26">
        <v>7.1800000000000003E-2</v>
      </c>
      <c r="P44" s="26">
        <v>0.1295</v>
      </c>
      <c r="Q44" s="26">
        <v>9.7500000000000003E-2</v>
      </c>
      <c r="R44" s="26">
        <v>-0.10920000000000001</v>
      </c>
      <c r="S44" s="26">
        <v>0.27989999999999998</v>
      </c>
      <c r="T44" s="26">
        <v>0.13</v>
      </c>
      <c r="U44" s="26">
        <v>0.29399999999999998</v>
      </c>
      <c r="V44" s="26">
        <v>-0.1885</v>
      </c>
      <c r="W44" s="26">
        <v>0.1113</v>
      </c>
      <c r="X44" s="23">
        <f t="shared" si="0"/>
        <v>1.9426215906542641</v>
      </c>
      <c r="Y44" s="23">
        <f t="shared" si="1"/>
        <v>1.7377033046616943</v>
      </c>
      <c r="Z44" s="23">
        <f t="shared" si="2"/>
        <v>1.6686849732773048</v>
      </c>
      <c r="AA44" s="48">
        <f t="shared" si="3"/>
        <v>6.9783514488013232E-2</v>
      </c>
      <c r="AB44" s="26">
        <v>1.7500000000000002E-2</v>
      </c>
      <c r="AC44" s="20" t="s">
        <v>11</v>
      </c>
      <c r="AD44" s="26">
        <v>2.2200000000000001E-2</v>
      </c>
      <c r="AE44" s="20" t="s">
        <v>11</v>
      </c>
    </row>
    <row r="45" spans="1:33" x14ac:dyDescent="0.2">
      <c r="E45" s="59"/>
      <c r="F45" s="25"/>
      <c r="G45" s="2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3" t="str">
        <f t="shared" si="0"/>
        <v xml:space="preserve"> </v>
      </c>
      <c r="Y45" s="23" t="str">
        <f t="shared" si="1"/>
        <v xml:space="preserve"> </v>
      </c>
      <c r="Z45" s="23" t="str">
        <f t="shared" si="2"/>
        <v xml:space="preserve"> </v>
      </c>
      <c r="AA45" s="48" t="str">
        <f t="shared" si="3"/>
        <v xml:space="preserve"> </v>
      </c>
      <c r="AB45" s="26"/>
      <c r="AD45" s="26"/>
    </row>
    <row r="46" spans="1:33" x14ac:dyDescent="0.2">
      <c r="C46" s="19" t="s">
        <v>549</v>
      </c>
      <c r="D46" s="20" t="s">
        <v>550</v>
      </c>
      <c r="E46" s="59">
        <v>35419</v>
      </c>
      <c r="F46" s="25">
        <v>205</v>
      </c>
      <c r="G46" s="25">
        <v>6</v>
      </c>
      <c r="H46" s="28">
        <v>-0.2034</v>
      </c>
      <c r="I46" s="28">
        <v>0.1353</v>
      </c>
      <c r="J46" s="28">
        <v>0.1116</v>
      </c>
      <c r="K46" s="28">
        <v>0.10249999999999999</v>
      </c>
      <c r="L46" s="28">
        <v>0.1842</v>
      </c>
      <c r="M46" s="28">
        <v>0.3367</v>
      </c>
      <c r="N46" s="28">
        <v>0.39910000000000001</v>
      </c>
      <c r="O46" s="28">
        <v>0.16619999999999999</v>
      </c>
      <c r="P46" s="28">
        <v>-0.1195</v>
      </c>
      <c r="Q46" s="28">
        <v>7.6399999999999996E-2</v>
      </c>
      <c r="R46" s="28">
        <v>-3.4099999999999998E-2</v>
      </c>
      <c r="S46" s="28">
        <v>0.2555</v>
      </c>
      <c r="T46" s="28">
        <v>0.13100000000000001</v>
      </c>
      <c r="U46" s="28">
        <v>0.1</v>
      </c>
      <c r="V46" s="28">
        <v>-5.9499999999999997E-2</v>
      </c>
      <c r="W46" s="28">
        <v>-5.33E-2</v>
      </c>
      <c r="X46" s="23">
        <f t="shared" si="0"/>
        <v>2.6444942909166205</v>
      </c>
      <c r="Y46" s="23">
        <f t="shared" si="1"/>
        <v>2.6252486226233755</v>
      </c>
      <c r="Z46" s="23">
        <f t="shared" si="2"/>
        <v>1.7767331257041419</v>
      </c>
      <c r="AA46" s="48">
        <f t="shared" si="3"/>
        <v>8.4182341903107583E-2</v>
      </c>
      <c r="AB46" s="26">
        <v>0.02</v>
      </c>
      <c r="AC46" s="20" t="s">
        <v>11</v>
      </c>
      <c r="AD46" s="26">
        <v>2.1299999999999999E-2</v>
      </c>
      <c r="AE46" s="26" t="s">
        <v>11</v>
      </c>
      <c r="AF46" s="33"/>
      <c r="AG46" s="33"/>
    </row>
    <row r="47" spans="1:33" x14ac:dyDescent="0.2">
      <c r="C47" s="19" t="s">
        <v>1473</v>
      </c>
      <c r="D47" s="20" t="s">
        <v>1474</v>
      </c>
      <c r="F47" s="25">
        <v>4052</v>
      </c>
      <c r="G47" s="25">
        <v>6</v>
      </c>
      <c r="O47" s="26">
        <v>0.12670000000000001</v>
      </c>
      <c r="P47" s="26">
        <v>-0.13669999999999999</v>
      </c>
      <c r="Q47" s="26">
        <v>4.5400000000000003E-2</v>
      </c>
      <c r="R47" s="26">
        <v>6.3899999999999998E-2</v>
      </c>
      <c r="S47" s="26">
        <v>0.2243</v>
      </c>
      <c r="T47" s="26">
        <v>0.1182</v>
      </c>
      <c r="U47" s="26">
        <v>0.1895</v>
      </c>
      <c r="V47" s="26">
        <v>-4.7E-2</v>
      </c>
      <c r="W47" s="26">
        <v>-1.7899999999999999E-2</v>
      </c>
      <c r="X47" s="23" t="str">
        <f t="shared" si="0"/>
        <v xml:space="preserve"> </v>
      </c>
      <c r="Y47" s="23" t="str">
        <f t="shared" si="1"/>
        <v xml:space="preserve"> </v>
      </c>
      <c r="Z47" s="23" t="str">
        <f t="shared" si="2"/>
        <v xml:space="preserve"> </v>
      </c>
      <c r="AA47" s="48" t="str">
        <f t="shared" si="3"/>
        <v xml:space="preserve"> </v>
      </c>
      <c r="AB47" s="26">
        <v>2.75E-2</v>
      </c>
      <c r="AD47" s="26">
        <v>2.75E-2</v>
      </c>
    </row>
    <row r="48" spans="1:33" x14ac:dyDescent="0.2">
      <c r="C48" s="19" t="s">
        <v>1758</v>
      </c>
      <c r="D48" s="20" t="s">
        <v>1759</v>
      </c>
      <c r="E48" s="59">
        <v>44014</v>
      </c>
      <c r="F48" s="25">
        <v>687</v>
      </c>
      <c r="G48" s="25">
        <v>7</v>
      </c>
      <c r="O48" s="26"/>
      <c r="P48" s="26"/>
      <c r="Q48" s="26"/>
      <c r="R48" s="26"/>
      <c r="S48" s="26"/>
      <c r="T48" s="26">
        <v>-5.0200000000000002E-2</v>
      </c>
      <c r="U48" s="26">
        <v>0.255</v>
      </c>
      <c r="V48" s="26">
        <v>-6.2700000000000006E-2</v>
      </c>
      <c r="W48" s="26">
        <v>8.1600000000000006E-2</v>
      </c>
      <c r="X48" s="23" t="str">
        <f t="shared" si="0"/>
        <v xml:space="preserve"> </v>
      </c>
      <c r="Y48" s="23" t="str">
        <f t="shared" si="1"/>
        <v xml:space="preserve"> </v>
      </c>
      <c r="Z48" s="23" t="str">
        <f t="shared" si="2"/>
        <v xml:space="preserve"> </v>
      </c>
      <c r="AA48" s="48" t="str">
        <f t="shared" si="3"/>
        <v xml:space="preserve"> </v>
      </c>
      <c r="AB48" s="26">
        <v>3.0000000000000001E-3</v>
      </c>
      <c r="AC48" s="20" t="s">
        <v>11</v>
      </c>
      <c r="AD48" s="26">
        <v>3.0000000000000001E-3</v>
      </c>
      <c r="AE48" s="20" t="s">
        <v>9</v>
      </c>
    </row>
    <row r="49" spans="3:36" x14ac:dyDescent="0.2">
      <c r="C49" s="19" t="s">
        <v>853</v>
      </c>
      <c r="D49" s="20" t="s">
        <v>401</v>
      </c>
      <c r="E49" s="59">
        <v>39056</v>
      </c>
      <c r="F49" s="25">
        <v>2420</v>
      </c>
      <c r="G49" s="25">
        <v>7</v>
      </c>
      <c r="H49" s="26">
        <v>-0.14299999999999999</v>
      </c>
      <c r="I49" s="26">
        <v>-7.0000000000000001E-3</v>
      </c>
      <c r="J49" s="26">
        <v>0.08</v>
      </c>
      <c r="K49" s="26">
        <v>-7.0999999999999994E-2</v>
      </c>
      <c r="L49" s="26">
        <v>0.26500000000000001</v>
      </c>
      <c r="M49" s="26">
        <v>0.54300000000000004</v>
      </c>
      <c r="N49" s="26">
        <v>0.23069999999999999</v>
      </c>
      <c r="O49" s="26">
        <v>0.1067</v>
      </c>
      <c r="P49" s="26">
        <v>-0.2399</v>
      </c>
      <c r="Q49" s="26">
        <v>0.2437</v>
      </c>
      <c r="R49" s="26">
        <v>-0.14849999999999999</v>
      </c>
      <c r="S49" s="26">
        <v>0.30859999999999999</v>
      </c>
      <c r="T49" s="26">
        <v>0.17399999999999999</v>
      </c>
      <c r="U49" s="26">
        <v>-1.6E-2</v>
      </c>
      <c r="V49" s="26">
        <v>-9.8000000000000004E-2</v>
      </c>
      <c r="W49" s="26">
        <v>9.8199999999999996E-2</v>
      </c>
      <c r="X49" s="23">
        <f t="shared" si="0"/>
        <v>1.7361330335518441</v>
      </c>
      <c r="Y49" s="23">
        <f t="shared" si="1"/>
        <v>1.9770311815708843</v>
      </c>
      <c r="Z49" s="23">
        <f t="shared" si="2"/>
        <v>1.5332447074893607</v>
      </c>
      <c r="AA49" s="48">
        <f t="shared" si="3"/>
        <v>6.4930034152656413E-2</v>
      </c>
      <c r="AB49" s="26">
        <v>1.6E-2</v>
      </c>
      <c r="AC49" s="20" t="s">
        <v>11</v>
      </c>
      <c r="AD49" s="26">
        <v>0.02</v>
      </c>
      <c r="AE49" s="20" t="s">
        <v>11</v>
      </c>
    </row>
    <row r="50" spans="3:36" x14ac:dyDescent="0.2">
      <c r="C50" s="19" t="s">
        <v>1698</v>
      </c>
      <c r="D50" s="20" t="s">
        <v>915</v>
      </c>
      <c r="E50" s="60">
        <v>41992</v>
      </c>
      <c r="F50" s="25">
        <v>28.52</v>
      </c>
      <c r="G50" s="25">
        <v>7</v>
      </c>
      <c r="H50" s="26"/>
      <c r="I50" s="26"/>
      <c r="J50" s="26"/>
      <c r="K50" s="26"/>
      <c r="L50" s="26"/>
      <c r="M50" s="26"/>
      <c r="N50" s="26"/>
      <c r="O50" s="26">
        <v>0.22600000000000001</v>
      </c>
      <c r="P50" s="26">
        <v>-0.189</v>
      </c>
      <c r="Q50" s="26">
        <v>0.10199999999999999</v>
      </c>
      <c r="R50" s="26">
        <v>-9.1999999999999998E-2</v>
      </c>
      <c r="S50" s="26">
        <v>7.1999999999999995E-2</v>
      </c>
      <c r="T50" s="26">
        <v>0.38</v>
      </c>
      <c r="U50" s="26">
        <v>0.156</v>
      </c>
      <c r="V50" s="26">
        <v>-0.35</v>
      </c>
      <c r="W50" s="26">
        <v>-3.2000000000000002E-3</v>
      </c>
      <c r="X50" s="23" t="str">
        <f t="shared" si="0"/>
        <v xml:space="preserve"> </v>
      </c>
      <c r="Y50" s="23" t="str">
        <f t="shared" si="1"/>
        <v xml:space="preserve"> </v>
      </c>
      <c r="Z50" s="23" t="str">
        <f t="shared" si="2"/>
        <v xml:space="preserve"> </v>
      </c>
      <c r="AA50" s="48" t="str">
        <f t="shared" si="3"/>
        <v xml:space="preserve"> </v>
      </c>
      <c r="AB50" s="26">
        <v>2.1999999999999999E-2</v>
      </c>
      <c r="AC50" s="20" t="s">
        <v>914</v>
      </c>
      <c r="AD50" s="26">
        <v>2.1999999999999999E-2</v>
      </c>
      <c r="AE50" s="20" t="s">
        <v>9</v>
      </c>
    </row>
    <row r="51" spans="3:36" x14ac:dyDescent="0.2">
      <c r="C51" s="19" t="s">
        <v>711</v>
      </c>
      <c r="D51" s="20" t="s">
        <v>712</v>
      </c>
      <c r="E51" s="60">
        <v>41331</v>
      </c>
      <c r="F51" s="25">
        <v>2116</v>
      </c>
      <c r="G51" s="25">
        <v>6</v>
      </c>
      <c r="H51" s="26"/>
      <c r="I51" s="26"/>
      <c r="J51" s="26"/>
      <c r="K51" s="26"/>
      <c r="L51" s="26"/>
      <c r="M51" s="26"/>
      <c r="N51" s="26">
        <v>0.36549999999999999</v>
      </c>
      <c r="O51" s="26">
        <v>6.7599999999999993E-2</v>
      </c>
      <c r="P51" s="26">
        <v>-0.18140000000000001</v>
      </c>
      <c r="Q51" s="28">
        <v>0.15590000000000001</v>
      </c>
      <c r="R51" s="28">
        <v>-0.182</v>
      </c>
      <c r="S51" s="28">
        <v>0.30199999999999999</v>
      </c>
      <c r="T51" s="28">
        <v>0.27300000000000002</v>
      </c>
      <c r="U51" s="28">
        <v>-0.17499999999999999</v>
      </c>
      <c r="V51" s="28">
        <v>-0.14399999999999999</v>
      </c>
      <c r="W51" s="28">
        <v>0.15540000000000001</v>
      </c>
      <c r="X51" s="23" t="str">
        <f t="shared" si="0"/>
        <v xml:space="preserve"> </v>
      </c>
      <c r="Y51" s="23" t="str">
        <f t="shared" si="1"/>
        <v xml:space="preserve"> </v>
      </c>
      <c r="Z51" s="23" t="str">
        <f t="shared" si="2"/>
        <v xml:space="preserve"> </v>
      </c>
      <c r="AA51" s="48" t="str">
        <f t="shared" si="3"/>
        <v xml:space="preserve"> </v>
      </c>
      <c r="AB51" s="26">
        <v>9.5999999999999992E-3</v>
      </c>
      <c r="AC51" s="20" t="s">
        <v>11</v>
      </c>
      <c r="AD51" s="29">
        <v>9.5999999999999992E-3</v>
      </c>
      <c r="AE51" s="20" t="s">
        <v>11</v>
      </c>
      <c r="AF51" s="33"/>
      <c r="AI51" s="33"/>
      <c r="AJ51" s="33"/>
    </row>
    <row r="52" spans="3:36" x14ac:dyDescent="0.2">
      <c r="C52" s="19" t="s">
        <v>713</v>
      </c>
      <c r="E52" s="60"/>
      <c r="F52" s="25"/>
      <c r="G52" s="33"/>
      <c r="H52" s="26">
        <v>-8.5000000000000006E-2</v>
      </c>
      <c r="I52" s="26">
        <v>0.109</v>
      </c>
      <c r="J52" s="26">
        <v>0.17599999999999999</v>
      </c>
      <c r="K52" s="26">
        <v>9.8000000000000004E-2</v>
      </c>
      <c r="L52" s="26">
        <v>0.26800000000000002</v>
      </c>
      <c r="M52" s="26">
        <v>0.64300000000000002</v>
      </c>
      <c r="N52" s="26">
        <v>0.34699999999999998</v>
      </c>
      <c r="O52" s="26">
        <v>4.9000000000000002E-2</v>
      </c>
      <c r="P52" s="26">
        <v>-0.17899999999999999</v>
      </c>
      <c r="Q52" s="28">
        <v>0.16900000000000001</v>
      </c>
      <c r="R52" s="28"/>
      <c r="S52" s="28"/>
      <c r="T52" s="28"/>
      <c r="U52" s="28"/>
      <c r="V52" s="28"/>
      <c r="W52" s="28"/>
      <c r="X52" s="23" t="str">
        <f t="shared" si="0"/>
        <v xml:space="preserve"> </v>
      </c>
      <c r="Y52" s="23" t="str">
        <f t="shared" si="1"/>
        <v xml:space="preserve"> </v>
      </c>
      <c r="Z52" s="23" t="str">
        <f t="shared" si="2"/>
        <v xml:space="preserve"> </v>
      </c>
      <c r="AA52" s="48" t="str">
        <f t="shared" si="3"/>
        <v xml:space="preserve"> </v>
      </c>
      <c r="AC52" s="35"/>
      <c r="AD52" s="33"/>
      <c r="AE52" s="20" t="s">
        <v>11</v>
      </c>
      <c r="AF52" s="33"/>
      <c r="AI52" s="33"/>
      <c r="AJ52" s="33"/>
    </row>
    <row r="53" spans="3:36" x14ac:dyDescent="0.2">
      <c r="C53" s="19" t="s">
        <v>1687</v>
      </c>
      <c r="D53" s="20" t="s">
        <v>1688</v>
      </c>
      <c r="E53" s="60">
        <v>43418</v>
      </c>
      <c r="F53" s="25">
        <v>2422</v>
      </c>
      <c r="G53" s="25">
        <v>6</v>
      </c>
      <c r="O53" s="26"/>
      <c r="P53" s="26"/>
      <c r="Q53" s="26"/>
      <c r="R53" s="26"/>
      <c r="S53" s="26">
        <v>0.40300000000000002</v>
      </c>
      <c r="T53" s="26">
        <v>0.313</v>
      </c>
      <c r="U53" s="26">
        <v>2.5000000000000001E-2</v>
      </c>
      <c r="V53" s="26">
        <v>-4.7E-2</v>
      </c>
      <c r="W53" s="26">
        <v>-3.3099999999999997E-2</v>
      </c>
      <c r="X53" s="23" t="str">
        <f t="shared" si="0"/>
        <v xml:space="preserve"> </v>
      </c>
      <c r="Y53" s="23" t="str">
        <f t="shared" si="1"/>
        <v xml:space="preserve"> </v>
      </c>
      <c r="Z53" s="23" t="str">
        <f t="shared" si="2"/>
        <v xml:space="preserve"> </v>
      </c>
      <c r="AA53" s="48" t="str">
        <f t="shared" si="3"/>
        <v xml:space="preserve"> </v>
      </c>
      <c r="AB53" s="26">
        <v>1.4999999999999999E-2</v>
      </c>
      <c r="AD53" s="26">
        <v>1.84E-2</v>
      </c>
      <c r="AE53" s="20" t="s">
        <v>11</v>
      </c>
    </row>
    <row r="54" spans="3:36" x14ac:dyDescent="0.2">
      <c r="C54" s="19" t="s">
        <v>574</v>
      </c>
      <c r="D54" s="20" t="s">
        <v>575</v>
      </c>
      <c r="E54" s="59">
        <v>37008</v>
      </c>
      <c r="F54" s="25">
        <v>1</v>
      </c>
      <c r="G54" s="25">
        <v>7</v>
      </c>
      <c r="H54" s="26">
        <v>-0.6159</v>
      </c>
      <c r="I54" s="26">
        <v>0.34849999999999998</v>
      </c>
      <c r="J54" s="26">
        <v>-6.5100000000000005E-2</v>
      </c>
      <c r="K54" s="26">
        <v>-0.32600000000000001</v>
      </c>
      <c r="L54" s="26">
        <v>0.21510000000000001</v>
      </c>
      <c r="M54" s="26">
        <v>-7.0000000000000001E-3</v>
      </c>
      <c r="N54" s="26">
        <v>0.74490000000000001</v>
      </c>
      <c r="O54" s="26">
        <v>0.2702</v>
      </c>
      <c r="P54" s="26">
        <v>-0.41860000000000003</v>
      </c>
      <c r="Q54" s="26">
        <v>-0.30690000000000001</v>
      </c>
      <c r="R54" s="26">
        <v>-0.56850000000000001</v>
      </c>
      <c r="S54" s="26">
        <v>-8.5599999999999996E-2</v>
      </c>
      <c r="T54" s="26">
        <v>1.5980000000000001</v>
      </c>
      <c r="U54" s="26">
        <v>-0.57199999999999995</v>
      </c>
      <c r="V54" s="26">
        <v>-0.83799999999999997</v>
      </c>
      <c r="W54" s="26">
        <v>-0.60529999999999995</v>
      </c>
      <c r="X54" s="23">
        <f t="shared" si="0"/>
        <v>-0.99013317932682043</v>
      </c>
      <c r="Y54" s="23">
        <f t="shared" si="1"/>
        <v>-0.97962409921154925</v>
      </c>
      <c r="Z54" s="23">
        <f t="shared" si="2"/>
        <v>-0.97512031371262409</v>
      </c>
      <c r="AA54" s="48">
        <f t="shared" si="3"/>
        <v>-0.25073391123390054</v>
      </c>
      <c r="AB54" s="26">
        <v>2.392E-2</v>
      </c>
      <c r="AC54" s="20" t="s">
        <v>11</v>
      </c>
      <c r="AD54" s="26">
        <v>7.2599999999999998E-2</v>
      </c>
      <c r="AE54" s="20" t="s">
        <v>9</v>
      </c>
    </row>
    <row r="55" spans="3:36" x14ac:dyDescent="0.2">
      <c r="X55" s="23" t="str">
        <f t="shared" si="0"/>
        <v xml:space="preserve"> </v>
      </c>
      <c r="Y55" s="23" t="str">
        <f t="shared" si="1"/>
        <v xml:space="preserve"> </v>
      </c>
      <c r="Z55" s="23" t="str">
        <f t="shared" si="2"/>
        <v xml:space="preserve"> </v>
      </c>
      <c r="AA55" s="48" t="str">
        <f t="shared" si="3"/>
        <v xml:space="preserve"> </v>
      </c>
    </row>
    <row r="56" spans="3:36" x14ac:dyDescent="0.2">
      <c r="C56" s="19" t="s">
        <v>1396</v>
      </c>
      <c r="D56" s="20" t="s">
        <v>1395</v>
      </c>
      <c r="E56" s="59">
        <v>36829</v>
      </c>
      <c r="F56" s="30">
        <v>21213</v>
      </c>
      <c r="G56" s="30">
        <v>5</v>
      </c>
      <c r="I56" s="26">
        <v>0.29599999999999999</v>
      </c>
      <c r="J56" s="26">
        <v>0.11799999999999999</v>
      </c>
      <c r="K56" s="26">
        <v>8.3000000000000004E-2</v>
      </c>
      <c r="L56" s="26">
        <v>0.13200000000000001</v>
      </c>
      <c r="M56" s="26">
        <v>0.192</v>
      </c>
      <c r="N56" s="26">
        <v>4.5999999999999999E-2</v>
      </c>
      <c r="O56" s="26">
        <v>0.05</v>
      </c>
      <c r="P56" s="26">
        <v>4.36E-2</v>
      </c>
      <c r="Q56" s="26">
        <v>0.25119999999999998</v>
      </c>
      <c r="R56" s="26">
        <v>-2.7199999999999998E-2</v>
      </c>
      <c r="S56" s="26">
        <v>0.28360000000000002</v>
      </c>
      <c r="T56" s="26">
        <v>2.7E-2</v>
      </c>
      <c r="U56" s="26">
        <v>0.314</v>
      </c>
      <c r="V56" s="26">
        <v>-0.13100000000000001</v>
      </c>
      <c r="W56" s="26">
        <v>0.1143</v>
      </c>
      <c r="X56" s="23" t="str">
        <f t="shared" si="0"/>
        <v xml:space="preserve"> </v>
      </c>
      <c r="Y56" s="23">
        <f t="shared" si="1"/>
        <v>2.4195890265925626</v>
      </c>
      <c r="Z56" s="23">
        <f t="shared" si="2"/>
        <v>1.7893244346392225</v>
      </c>
      <c r="AA56" s="48" t="str">
        <f t="shared" si="3"/>
        <v xml:space="preserve"> </v>
      </c>
      <c r="AB56" s="26">
        <v>1.84E-2</v>
      </c>
      <c r="AC56" s="20" t="s">
        <v>11</v>
      </c>
      <c r="AD56" s="26">
        <v>1.84E-2</v>
      </c>
      <c r="AE56" s="20" t="s">
        <v>11</v>
      </c>
    </row>
    <row r="57" spans="3:36" x14ac:dyDescent="0.2">
      <c r="C57" s="52" t="s">
        <v>1886</v>
      </c>
      <c r="D57" s="20" t="s">
        <v>1590</v>
      </c>
      <c r="E57" s="59">
        <v>38503</v>
      </c>
      <c r="F57" s="30">
        <v>748</v>
      </c>
      <c r="G57" s="30">
        <v>5</v>
      </c>
      <c r="H57" s="23">
        <v>-0.42399999999999999</v>
      </c>
      <c r="I57" s="34">
        <v>0.48</v>
      </c>
      <c r="J57" s="26">
        <v>0.433</v>
      </c>
      <c r="K57" s="26">
        <v>-6.8000000000000005E-2</v>
      </c>
      <c r="L57" s="26">
        <v>0.20300000000000001</v>
      </c>
      <c r="M57" s="26">
        <v>0.21299999999999999</v>
      </c>
      <c r="N57" s="26">
        <v>5.8999999999999997E-2</v>
      </c>
      <c r="O57" s="26">
        <v>8.9999999999999993E-3</v>
      </c>
      <c r="P57" s="26">
        <v>-6.4000000000000001E-2</v>
      </c>
      <c r="Q57" s="26">
        <v>0.17799999999999999</v>
      </c>
      <c r="R57" s="26">
        <v>-6.7199999999999996E-2</v>
      </c>
      <c r="S57" s="26">
        <v>0.32</v>
      </c>
      <c r="T57" s="26">
        <v>0.17199999999999999</v>
      </c>
      <c r="U57" s="26">
        <v>0.33400000000000002</v>
      </c>
      <c r="V57" s="26">
        <v>-0.17799999999999999</v>
      </c>
      <c r="W57" s="26">
        <v>0.13289999999999999</v>
      </c>
      <c r="X57" s="23">
        <f t="shared" si="0"/>
        <v>2.5090560038770939</v>
      </c>
      <c r="Y57" s="23">
        <f t="shared" si="1"/>
        <v>1.8724991596924694</v>
      </c>
      <c r="Z57" s="23">
        <f t="shared" si="2"/>
        <v>1.5619955473373692</v>
      </c>
      <c r="AA57" s="48">
        <f t="shared" si="3"/>
        <v>8.1619214499682347E-2</v>
      </c>
      <c r="AB57" s="26">
        <v>1.6E-2</v>
      </c>
      <c r="AC57" s="20" t="s">
        <v>11</v>
      </c>
      <c r="AD57" s="26">
        <v>2.0199999999999999E-2</v>
      </c>
      <c r="AE57" s="20" t="s">
        <v>11</v>
      </c>
    </row>
    <row r="58" spans="3:36" x14ac:dyDescent="0.2">
      <c r="C58" s="19" t="s">
        <v>108</v>
      </c>
      <c r="D58" s="20" t="s">
        <v>877</v>
      </c>
      <c r="E58" s="59">
        <v>37543</v>
      </c>
      <c r="F58" s="30">
        <v>481</v>
      </c>
      <c r="G58" s="30">
        <v>5</v>
      </c>
      <c r="H58" s="23">
        <v>-0.41199999999999998</v>
      </c>
      <c r="I58" s="26">
        <v>0.44700000000000001</v>
      </c>
      <c r="J58" s="26">
        <v>0.48099999999999998</v>
      </c>
      <c r="K58" s="26">
        <v>-3.1E-2</v>
      </c>
      <c r="L58" s="26">
        <v>0.21099999999999999</v>
      </c>
      <c r="M58" s="26">
        <v>0.19700000000000001</v>
      </c>
      <c r="N58" s="26">
        <v>0.109</v>
      </c>
      <c r="O58" s="26">
        <v>9.6000000000000002E-2</v>
      </c>
      <c r="P58" s="26">
        <v>1.0999999999999999E-2</v>
      </c>
      <c r="Q58" s="26">
        <v>0.129</v>
      </c>
      <c r="R58" s="26">
        <v>-5.5500000000000001E-2</v>
      </c>
      <c r="S58" s="26">
        <v>0.31280000000000002</v>
      </c>
      <c r="T58" s="26">
        <v>0.1726</v>
      </c>
      <c r="U58" s="26"/>
      <c r="V58" s="26"/>
      <c r="W58" s="26"/>
      <c r="X58" s="23" t="str">
        <f t="shared" si="0"/>
        <v xml:space="preserve"> </v>
      </c>
      <c r="Y58" s="23" t="str">
        <f t="shared" si="1"/>
        <v xml:space="preserve"> </v>
      </c>
      <c r="Z58" s="23" t="str">
        <f t="shared" si="2"/>
        <v xml:space="preserve"> </v>
      </c>
      <c r="AA58" s="48" t="str">
        <f t="shared" si="3"/>
        <v xml:space="preserve"> </v>
      </c>
      <c r="AB58" s="26">
        <v>2.2800000000000001E-2</v>
      </c>
      <c r="AC58" s="20" t="s">
        <v>878</v>
      </c>
      <c r="AD58" s="26">
        <v>2.8500000000000001E-2</v>
      </c>
      <c r="AE58" s="20" t="s">
        <v>11</v>
      </c>
    </row>
    <row r="59" spans="3:36" x14ac:dyDescent="0.2">
      <c r="C59" s="19" t="s">
        <v>132</v>
      </c>
      <c r="F59" s="23"/>
      <c r="G59" s="23"/>
      <c r="H59" s="23"/>
      <c r="X59" s="23" t="str">
        <f t="shared" si="0"/>
        <v xml:space="preserve"> </v>
      </c>
      <c r="Y59" s="23" t="str">
        <f t="shared" si="1"/>
        <v xml:space="preserve"> </v>
      </c>
      <c r="Z59" s="23" t="str">
        <f t="shared" si="2"/>
        <v xml:space="preserve"> </v>
      </c>
      <c r="AA59" s="48" t="str">
        <f t="shared" si="3"/>
        <v xml:space="preserve"> </v>
      </c>
    </row>
    <row r="60" spans="3:36" x14ac:dyDescent="0.2">
      <c r="E60" s="59"/>
      <c r="F60" s="25"/>
      <c r="G60" s="25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3" t="str">
        <f t="shared" si="0"/>
        <v xml:space="preserve"> </v>
      </c>
      <c r="Y60" s="23" t="str">
        <f t="shared" si="1"/>
        <v xml:space="preserve"> </v>
      </c>
      <c r="Z60" s="23" t="str">
        <f t="shared" si="2"/>
        <v xml:space="preserve"> </v>
      </c>
      <c r="AA60" s="48" t="str">
        <f t="shared" si="3"/>
        <v xml:space="preserve"> </v>
      </c>
      <c r="AB60" s="26"/>
      <c r="AD60" s="26"/>
    </row>
    <row r="61" spans="3:36" x14ac:dyDescent="0.2">
      <c r="C61" s="52" t="s">
        <v>1883</v>
      </c>
      <c r="D61" s="20" t="s">
        <v>855</v>
      </c>
      <c r="E61" s="60">
        <v>42284</v>
      </c>
      <c r="F61" s="25">
        <v>9357</v>
      </c>
      <c r="G61" s="25">
        <v>5</v>
      </c>
      <c r="H61" s="26"/>
      <c r="I61" s="26"/>
      <c r="J61" s="26"/>
      <c r="K61" s="26"/>
      <c r="L61" s="26"/>
      <c r="M61" s="26"/>
      <c r="N61" s="26"/>
      <c r="O61" s="26"/>
      <c r="P61" s="26">
        <v>0.151</v>
      </c>
      <c r="Q61" s="26">
        <v>0.23200000000000001</v>
      </c>
      <c r="R61" s="26">
        <v>-6.6100000000000006E-2</v>
      </c>
      <c r="S61" s="26">
        <v>0.39240000000000003</v>
      </c>
      <c r="T61" s="26">
        <v>0.33600000000000002</v>
      </c>
      <c r="U61" s="26">
        <v>0.27300000000000002</v>
      </c>
      <c r="V61" s="26">
        <v>-0.311</v>
      </c>
      <c r="W61" s="26">
        <v>0.47660000000000002</v>
      </c>
      <c r="X61" s="23" t="str">
        <f t="shared" si="0"/>
        <v xml:space="preserve"> </v>
      </c>
      <c r="Y61" s="23" t="str">
        <f t="shared" si="1"/>
        <v xml:space="preserve"> </v>
      </c>
      <c r="Z61" s="23" t="str">
        <f t="shared" si="2"/>
        <v xml:space="preserve"> </v>
      </c>
      <c r="AA61" s="48" t="str">
        <f t="shared" si="3"/>
        <v xml:space="preserve"> </v>
      </c>
      <c r="AB61" s="26">
        <v>1.6E-2</v>
      </c>
      <c r="AC61" s="28" t="s">
        <v>11</v>
      </c>
      <c r="AD61" s="29">
        <v>1.9900000000000001E-2</v>
      </c>
      <c r="AE61" s="20" t="s">
        <v>11</v>
      </c>
      <c r="AF61" s="33"/>
      <c r="AI61" s="33"/>
      <c r="AJ61" s="33"/>
    </row>
    <row r="62" spans="3:36" x14ac:dyDescent="0.2">
      <c r="C62" s="52" t="s">
        <v>1884</v>
      </c>
      <c r="D62" s="33" t="s">
        <v>197</v>
      </c>
      <c r="E62" s="59">
        <v>39111</v>
      </c>
      <c r="F62" s="25">
        <v>7935</v>
      </c>
      <c r="G62" s="25">
        <v>6</v>
      </c>
      <c r="H62" s="26">
        <v>-0.32700000000000001</v>
      </c>
      <c r="I62" s="26">
        <v>0.35</v>
      </c>
      <c r="J62" s="26">
        <v>0.371</v>
      </c>
      <c r="K62" s="26">
        <v>-7.0999999999999994E-2</v>
      </c>
      <c r="L62" s="26">
        <v>0.13600000000000001</v>
      </c>
      <c r="M62" s="26">
        <v>0.2</v>
      </c>
      <c r="N62" s="26">
        <v>0.216</v>
      </c>
      <c r="O62" s="26">
        <v>0.16400000000000001</v>
      </c>
      <c r="P62" s="26">
        <v>2.5999999999999999E-2</v>
      </c>
      <c r="Q62" s="26">
        <v>9.2999999999999999E-2</v>
      </c>
      <c r="R62" s="26">
        <v>-2.5999999999999999E-2</v>
      </c>
      <c r="S62" s="26">
        <v>0.32800000000000001</v>
      </c>
      <c r="T62" s="26">
        <v>0.11799999999999999</v>
      </c>
      <c r="U62" s="26">
        <v>0.309</v>
      </c>
      <c r="V62" s="26">
        <v>-0.29399999999999998</v>
      </c>
      <c r="W62" s="26">
        <v>0.1668</v>
      </c>
      <c r="X62" s="23">
        <f t="shared" si="0"/>
        <v>2.9044085974713028</v>
      </c>
      <c r="Y62" s="23">
        <f t="shared" si="1"/>
        <v>2.1345050430596522</v>
      </c>
      <c r="Z62" s="23">
        <f t="shared" si="2"/>
        <v>1.9701263692783129</v>
      </c>
      <c r="AA62" s="48">
        <f t="shared" si="3"/>
        <v>8.8860400584444665E-2</v>
      </c>
      <c r="AB62" s="26">
        <v>1.6E-2</v>
      </c>
      <c r="AC62" s="20" t="s">
        <v>11</v>
      </c>
      <c r="AD62" s="26">
        <v>2.0299999999999999E-2</v>
      </c>
      <c r="AE62" s="20" t="s">
        <v>11</v>
      </c>
    </row>
    <row r="63" spans="3:36" x14ac:dyDescent="0.2">
      <c r="C63" s="52" t="s">
        <v>1885</v>
      </c>
      <c r="D63" s="20" t="s">
        <v>856</v>
      </c>
      <c r="E63" s="59">
        <v>39720</v>
      </c>
      <c r="F63" s="30">
        <v>731</v>
      </c>
      <c r="G63" s="30">
        <v>5</v>
      </c>
      <c r="H63" s="23"/>
      <c r="I63" s="26">
        <v>0.54600000000000004</v>
      </c>
      <c r="J63" s="26">
        <v>0.20499999999999999</v>
      </c>
      <c r="K63" s="26">
        <v>-0.121</v>
      </c>
      <c r="L63" s="26">
        <v>0.26700000000000002</v>
      </c>
      <c r="M63" s="26">
        <v>0.105</v>
      </c>
      <c r="N63" s="26">
        <v>0.13700000000000001</v>
      </c>
      <c r="O63" s="26">
        <v>2.3E-2</v>
      </c>
      <c r="P63" s="26">
        <v>8.3000000000000004E-2</v>
      </c>
      <c r="Q63" s="26">
        <v>0.121</v>
      </c>
      <c r="R63" s="26">
        <v>-0.1726</v>
      </c>
      <c r="S63" s="26">
        <v>0.2382</v>
      </c>
      <c r="T63" s="26">
        <v>0.13200000000000001</v>
      </c>
      <c r="U63" s="26">
        <v>0.29899999999999999</v>
      </c>
      <c r="V63" s="26">
        <v>-0.13700000000000001</v>
      </c>
      <c r="W63" s="26">
        <v>0.1167</v>
      </c>
      <c r="X63" s="23" t="str">
        <f t="shared" si="0"/>
        <v xml:space="preserve"> </v>
      </c>
      <c r="Y63" s="23">
        <f t="shared" si="1"/>
        <v>1.5229412737917145</v>
      </c>
      <c r="Z63" s="23">
        <f t="shared" si="2"/>
        <v>1.2653830757594018</v>
      </c>
      <c r="AA63" s="48" t="str">
        <f t="shared" si="3"/>
        <v xml:space="preserve"> </v>
      </c>
      <c r="AB63" s="26">
        <v>1.6E-2</v>
      </c>
      <c r="AC63" s="20" t="s">
        <v>11</v>
      </c>
      <c r="AD63" s="26">
        <v>2.0199999999999999E-2</v>
      </c>
      <c r="AE63" s="20" t="s">
        <v>11</v>
      </c>
    </row>
    <row r="64" spans="3:36" x14ac:dyDescent="0.2">
      <c r="C64" s="19" t="s">
        <v>1084</v>
      </c>
      <c r="D64" s="20" t="s">
        <v>1057</v>
      </c>
      <c r="E64" s="59">
        <v>42825</v>
      </c>
      <c r="F64" s="30">
        <v>3718</v>
      </c>
      <c r="G64" s="30">
        <v>5</v>
      </c>
      <c r="H64" s="36"/>
      <c r="I64" s="36"/>
      <c r="J64" s="36"/>
      <c r="K64" s="36"/>
      <c r="L64" s="36"/>
      <c r="M64" s="36"/>
      <c r="N64" s="36"/>
      <c r="O64" s="36"/>
      <c r="P64" s="36"/>
      <c r="Q64" s="37"/>
      <c r="R64" s="37">
        <v>-9.7000000000000003E-2</v>
      </c>
      <c r="S64" s="37">
        <v>0.24890000000000001</v>
      </c>
      <c r="T64" s="37">
        <v>0.309</v>
      </c>
      <c r="U64" s="37">
        <v>9.6000000000000002E-2</v>
      </c>
      <c r="V64" s="37">
        <v>-0.35499999999999998</v>
      </c>
      <c r="W64" s="37">
        <v>0.25850000000000001</v>
      </c>
      <c r="X64" s="23" t="str">
        <f t="shared" si="0"/>
        <v xml:space="preserve"> </v>
      </c>
      <c r="Y64" s="23" t="str">
        <f t="shared" si="1"/>
        <v xml:space="preserve"> </v>
      </c>
      <c r="Z64" s="23" t="str">
        <f t="shared" si="2"/>
        <v xml:space="preserve"> </v>
      </c>
      <c r="AA64" s="48" t="str">
        <f t="shared" si="3"/>
        <v xml:space="preserve"> </v>
      </c>
      <c r="AB64" s="37">
        <v>1.9E-2</v>
      </c>
      <c r="AC64" s="36" t="s">
        <v>11</v>
      </c>
      <c r="AD64" s="26">
        <v>1.9E-2</v>
      </c>
      <c r="AE64" s="20" t="s">
        <v>11</v>
      </c>
    </row>
    <row r="65" spans="3:34" x14ac:dyDescent="0.2">
      <c r="C65" s="52" t="s">
        <v>1887</v>
      </c>
      <c r="D65" s="20" t="s">
        <v>1082</v>
      </c>
      <c r="E65" s="59">
        <v>42488</v>
      </c>
      <c r="F65" s="30">
        <v>389</v>
      </c>
      <c r="G65" s="30">
        <v>5</v>
      </c>
      <c r="H65" s="36"/>
      <c r="I65" s="36"/>
      <c r="J65" s="36"/>
      <c r="K65" s="36"/>
      <c r="L65" s="36"/>
      <c r="M65" s="36"/>
      <c r="N65" s="36"/>
      <c r="O65" s="36"/>
      <c r="P65" s="36"/>
      <c r="Q65" s="37">
        <v>6.4000000000000001E-2</v>
      </c>
      <c r="R65" s="37">
        <v>-9.9000000000000005E-2</v>
      </c>
      <c r="S65" s="37">
        <v>0.29899999999999999</v>
      </c>
      <c r="T65" s="37">
        <v>0.122</v>
      </c>
      <c r="U65" s="37">
        <v>0.221</v>
      </c>
      <c r="V65" s="37"/>
      <c r="W65" s="37">
        <v>0.21129999999999999</v>
      </c>
      <c r="X65" s="23" t="str">
        <f t="shared" si="0"/>
        <v xml:space="preserve"> </v>
      </c>
      <c r="Y65" s="23" t="str">
        <f t="shared" si="1"/>
        <v xml:space="preserve"> </v>
      </c>
      <c r="Z65" s="23" t="str">
        <f t="shared" si="2"/>
        <v xml:space="preserve"> </v>
      </c>
      <c r="AA65" s="48" t="str">
        <f t="shared" si="3"/>
        <v xml:space="preserve"> </v>
      </c>
      <c r="AB65" s="37">
        <v>2.8199999999999999E-2</v>
      </c>
      <c r="AC65" s="36" t="s">
        <v>1083</v>
      </c>
      <c r="AD65" s="26">
        <v>2.8199999999999999E-2</v>
      </c>
      <c r="AE65" s="20" t="s">
        <v>11</v>
      </c>
    </row>
    <row r="66" spans="3:34" x14ac:dyDescent="0.2">
      <c r="C66" s="19" t="s">
        <v>642</v>
      </c>
      <c r="D66" s="20" t="s">
        <v>643</v>
      </c>
      <c r="E66" s="60">
        <v>42060</v>
      </c>
      <c r="F66" s="25">
        <v>320</v>
      </c>
      <c r="G66" s="30">
        <v>5</v>
      </c>
      <c r="H66" s="32"/>
      <c r="I66" s="32"/>
      <c r="J66" s="32"/>
      <c r="K66" s="32"/>
      <c r="L66" s="32"/>
      <c r="M66" s="32"/>
      <c r="N66" s="32"/>
      <c r="O66" s="26">
        <v>3.7999999999999999E-2</v>
      </c>
      <c r="P66" s="26">
        <v>-3.5999999999999997E-2</v>
      </c>
      <c r="Q66" s="26">
        <v>0.153</v>
      </c>
      <c r="R66" s="26">
        <v>-4.2000000000000003E-2</v>
      </c>
      <c r="S66" s="26">
        <v>0.33350000000000002</v>
      </c>
      <c r="T66" s="26">
        <v>0.20599999999999999</v>
      </c>
      <c r="U66" s="26">
        <v>0.38400000000000001</v>
      </c>
      <c r="V66" s="26">
        <v>-0.28299999999999997</v>
      </c>
      <c r="W66" s="26">
        <v>0.1207</v>
      </c>
      <c r="X66" s="23" t="str">
        <f t="shared" si="0"/>
        <v xml:space="preserve"> </v>
      </c>
      <c r="Y66" s="23" t="str">
        <f t="shared" si="1"/>
        <v xml:space="preserve"> </v>
      </c>
      <c r="Z66" s="23" t="str">
        <f t="shared" si="2"/>
        <v xml:space="preserve"> </v>
      </c>
      <c r="AA66" s="48" t="str">
        <f t="shared" si="3"/>
        <v xml:space="preserve"> </v>
      </c>
      <c r="AB66" s="29">
        <v>1.32E-2</v>
      </c>
      <c r="AC66" s="20" t="s">
        <v>644</v>
      </c>
      <c r="AD66" s="29">
        <v>1.32E-2</v>
      </c>
      <c r="AE66" s="33" t="s">
        <v>11</v>
      </c>
      <c r="AG66" s="33"/>
      <c r="AH66" s="33"/>
    </row>
    <row r="67" spans="3:34" x14ac:dyDescent="0.2">
      <c r="C67" s="19" t="s">
        <v>1261</v>
      </c>
      <c r="D67" s="20" t="s">
        <v>1262</v>
      </c>
      <c r="E67" s="60">
        <v>39752</v>
      </c>
      <c r="F67" s="25">
        <v>13529</v>
      </c>
      <c r="G67" s="30">
        <v>5</v>
      </c>
      <c r="H67" s="32"/>
      <c r="I67" s="26">
        <v>0.35399999999999998</v>
      </c>
      <c r="J67" s="26">
        <v>0.249</v>
      </c>
      <c r="K67" s="26">
        <v>-9.5000000000000001E-2</v>
      </c>
      <c r="L67" s="26">
        <v>0.157</v>
      </c>
      <c r="M67" s="26">
        <v>0.22600000000000001</v>
      </c>
      <c r="N67" s="26">
        <v>0.193</v>
      </c>
      <c r="O67" s="26">
        <v>8.1000000000000003E-2</v>
      </c>
      <c r="P67" s="26">
        <v>4.7E-2</v>
      </c>
      <c r="Q67" s="26">
        <v>0.125</v>
      </c>
      <c r="R67" s="26">
        <v>-6.7000000000000004E-2</v>
      </c>
      <c r="S67" s="26">
        <v>0.30620000000000003</v>
      </c>
      <c r="T67" s="26">
        <v>0.14099999999999999</v>
      </c>
      <c r="U67" s="26">
        <v>0.192</v>
      </c>
      <c r="V67" s="26">
        <v>-0.218</v>
      </c>
      <c r="W67" s="26">
        <v>0.16350000000000001</v>
      </c>
      <c r="X67" s="23" t="str">
        <f t="shared" si="0"/>
        <v xml:space="preserve"> </v>
      </c>
      <c r="Y67" s="23">
        <f t="shared" si="1"/>
        <v>1.9407906829129642</v>
      </c>
      <c r="Z67" s="23">
        <f t="shared" si="2"/>
        <v>1.8085501013890593</v>
      </c>
      <c r="AA67" s="48" t="str">
        <f t="shared" si="3"/>
        <v xml:space="preserve"> </v>
      </c>
      <c r="AB67" s="29">
        <v>2.01E-2</v>
      </c>
      <c r="AC67" s="20" t="s">
        <v>11</v>
      </c>
      <c r="AD67" s="29">
        <v>2.01E-2</v>
      </c>
      <c r="AE67" s="33" t="s">
        <v>11</v>
      </c>
      <c r="AG67" s="33"/>
      <c r="AH67" s="33"/>
    </row>
    <row r="68" spans="3:34" x14ac:dyDescent="0.2">
      <c r="C68" s="19" t="s">
        <v>934</v>
      </c>
      <c r="D68" s="20" t="s">
        <v>935</v>
      </c>
      <c r="E68" s="59">
        <v>42550</v>
      </c>
      <c r="F68" s="25">
        <v>32</v>
      </c>
      <c r="G68" s="25">
        <v>5</v>
      </c>
      <c r="O68" s="26"/>
      <c r="P68" s="26">
        <v>4.3700000000000003E-2</v>
      </c>
      <c r="Q68" s="26">
        <v>0.15959999999999999</v>
      </c>
      <c r="R68" s="26">
        <v>-0.11799999999999999</v>
      </c>
      <c r="S68" s="26">
        <v>0.25119999999999998</v>
      </c>
      <c r="T68" s="26">
        <v>0.20530000000000001</v>
      </c>
      <c r="U68" s="26">
        <v>0.192</v>
      </c>
      <c r="V68" s="26">
        <v>-0.28999999999999998</v>
      </c>
      <c r="W68" s="26">
        <v>0.187</v>
      </c>
      <c r="X68" s="23" t="str">
        <f t="shared" si="0"/>
        <v xml:space="preserve"> </v>
      </c>
      <c r="Y68" s="23" t="str">
        <f t="shared" si="1"/>
        <v xml:space="preserve"> </v>
      </c>
      <c r="Z68" s="23" t="str">
        <f t="shared" si="2"/>
        <v xml:space="preserve"> </v>
      </c>
      <c r="AA68" s="48" t="str">
        <f t="shared" si="3"/>
        <v xml:space="preserve"> </v>
      </c>
      <c r="AB68" s="26">
        <v>3.2399999999999998E-2</v>
      </c>
      <c r="AC68" s="20" t="s">
        <v>11</v>
      </c>
      <c r="AD68" s="26">
        <v>3.2399999999999998E-2</v>
      </c>
      <c r="AE68" s="20" t="s">
        <v>11</v>
      </c>
    </row>
    <row r="69" spans="3:34" x14ac:dyDescent="0.2">
      <c r="C69" s="19" t="s">
        <v>1377</v>
      </c>
      <c r="D69" s="20" t="s">
        <v>1378</v>
      </c>
      <c r="E69" s="59">
        <v>43453</v>
      </c>
      <c r="F69" s="25">
        <v>76</v>
      </c>
      <c r="G69" s="25">
        <v>5</v>
      </c>
      <c r="O69" s="26"/>
      <c r="P69" s="26"/>
      <c r="Q69" s="26"/>
      <c r="R69" s="26"/>
      <c r="S69" s="26"/>
      <c r="T69" s="26">
        <v>0.23100000000000001</v>
      </c>
      <c r="U69" s="26">
        <v>-1.2E-2</v>
      </c>
      <c r="V69" s="26">
        <v>-0.28699999999999998</v>
      </c>
      <c r="W69" s="26"/>
      <c r="X69" s="23" t="str">
        <f t="shared" ref="X69:X134" si="4" xml:space="preserve">
IF(
COUNTBLANK(H69:W69)&gt;0," ",
((1+H69)*(1+I69)*(1+J69)*(1+K69)*(1+L69)*(1+M69)*(1+N69)*(1+O69)*(1+P69)*(1+Q69)*(1+R69)*(1+S69)*(1+T69)*(1+U69)*(1+V69)*(1+W69))-1
)</f>
        <v xml:space="preserve"> </v>
      </c>
      <c r="Y69" s="23" t="str">
        <f t="shared" ref="Y69:Y134" si="5" xml:space="preserve">
IF(
COUNTBLANK(K69:W69)&gt;0," ",
((1+K69)*(1+L69)*(1+M69)*(1+N69)*(1+O69)*(1+P69)*(1+Q69)*(1+R69)*(1+S69)*(1+T69)*(1+U69)*(1+V69)*(1+W69))-1
)</f>
        <v xml:space="preserve"> </v>
      </c>
      <c r="Z69" s="23" t="str">
        <f t="shared" ref="Z69:Z134" si="6" xml:space="preserve">
IF(
COUNTBLANK(M69:W69)&gt;0," ",
((1+M69)*(1+N69)*(1+O69)*(1+P69)*(1+Q69)*(1+R69)*(1+S69)*(1+T69)*(1+U69)*(1+V69)*(1+W69))-1
)</f>
        <v xml:space="preserve"> </v>
      </c>
      <c r="AA69" s="48" t="str">
        <f t="shared" ref="AA69:AA134" si="7" xml:space="preserve">
IF(X69=" "," ",
(1+X69)^(1/16)-1
)</f>
        <v xml:space="preserve"> </v>
      </c>
      <c r="AB69" s="26">
        <v>2.86E-2</v>
      </c>
      <c r="AC69" s="20" t="s">
        <v>1380</v>
      </c>
      <c r="AD69" s="26">
        <v>2.86E-2</v>
      </c>
      <c r="AE69" s="20" t="s">
        <v>11</v>
      </c>
    </row>
    <row r="70" spans="3:34" x14ac:dyDescent="0.2">
      <c r="C70" s="19" t="s">
        <v>1379</v>
      </c>
      <c r="D70" s="20" t="s">
        <v>1381</v>
      </c>
      <c r="E70" s="59">
        <v>43150</v>
      </c>
      <c r="F70" s="25">
        <v>189</v>
      </c>
      <c r="G70" s="25">
        <v>6</v>
      </c>
      <c r="O70" s="26"/>
      <c r="P70" s="26"/>
      <c r="Q70" s="26"/>
      <c r="R70" s="26"/>
      <c r="S70" s="26">
        <v>0.33189999999999997</v>
      </c>
      <c r="T70" s="26">
        <v>0.21199999999999999</v>
      </c>
      <c r="U70" s="26">
        <v>0.14899999999999999</v>
      </c>
      <c r="V70" s="26">
        <v>-0.33400000000000002</v>
      </c>
      <c r="W70" s="26">
        <v>0.27229999999999999</v>
      </c>
      <c r="X70" s="23" t="str">
        <f t="shared" si="4"/>
        <v xml:space="preserve"> </v>
      </c>
      <c r="Y70" s="23" t="str">
        <f t="shared" si="5"/>
        <v xml:space="preserve"> </v>
      </c>
      <c r="Z70" s="23" t="str">
        <f t="shared" si="6"/>
        <v xml:space="preserve"> </v>
      </c>
      <c r="AA70" s="48" t="str">
        <f t="shared" si="7"/>
        <v xml:space="preserve"> </v>
      </c>
      <c r="AB70" s="26">
        <v>2.64E-2</v>
      </c>
      <c r="AC70" s="20" t="s">
        <v>1380</v>
      </c>
      <c r="AD70" s="26">
        <v>2.64E-2</v>
      </c>
      <c r="AE70" s="20" t="s">
        <v>11</v>
      </c>
    </row>
    <row r="71" spans="3:34" x14ac:dyDescent="0.2">
      <c r="C71" s="19" t="s">
        <v>1436</v>
      </c>
      <c r="D71" s="20" t="s">
        <v>1435</v>
      </c>
      <c r="E71" s="59">
        <v>43271</v>
      </c>
      <c r="F71" s="25">
        <v>827</v>
      </c>
      <c r="G71" s="25">
        <v>6</v>
      </c>
      <c r="O71" s="26"/>
      <c r="P71" s="26"/>
      <c r="Q71" s="26"/>
      <c r="R71" s="26">
        <v>-0.1411</v>
      </c>
      <c r="S71" s="26">
        <v>0.38</v>
      </c>
      <c r="T71" s="26">
        <v>0.78900000000000003</v>
      </c>
      <c r="U71" s="26">
        <v>7.5999999999999998E-2</v>
      </c>
      <c r="V71" s="26">
        <v>-0.54200000000000004</v>
      </c>
      <c r="W71" s="26">
        <v>0.52359999999999995</v>
      </c>
      <c r="X71" s="23" t="str">
        <f t="shared" si="4"/>
        <v xml:space="preserve"> </v>
      </c>
      <c r="Y71" s="23" t="str">
        <f t="shared" si="5"/>
        <v xml:space="preserve"> </v>
      </c>
      <c r="Z71" s="23" t="str">
        <f t="shared" si="6"/>
        <v xml:space="preserve"> </v>
      </c>
      <c r="AA71" s="48" t="str">
        <f t="shared" si="7"/>
        <v xml:space="preserve"> </v>
      </c>
      <c r="AB71" s="26">
        <v>1.7500000000000002E-2</v>
      </c>
      <c r="AC71" s="20" t="s">
        <v>11</v>
      </c>
      <c r="AD71" s="26">
        <v>1.7500000000000002E-2</v>
      </c>
      <c r="AE71" s="20" t="s">
        <v>11</v>
      </c>
    </row>
    <row r="72" spans="3:34" x14ac:dyDescent="0.2">
      <c r="C72" s="19" t="s">
        <v>1385</v>
      </c>
      <c r="E72" s="59"/>
      <c r="F72" s="25"/>
      <c r="G72" s="25"/>
      <c r="O72" s="26"/>
      <c r="P72" s="26"/>
      <c r="Q72" s="26"/>
      <c r="R72" s="26"/>
      <c r="S72" s="26"/>
      <c r="T72" s="26"/>
      <c r="U72" s="26"/>
      <c r="V72" s="26"/>
      <c r="W72" s="26"/>
      <c r="X72" s="23" t="str">
        <f t="shared" si="4"/>
        <v xml:space="preserve"> </v>
      </c>
      <c r="Y72" s="23" t="str">
        <f t="shared" si="5"/>
        <v xml:space="preserve"> </v>
      </c>
      <c r="Z72" s="23" t="str">
        <f t="shared" si="6"/>
        <v xml:space="preserve"> </v>
      </c>
      <c r="AA72" s="48" t="str">
        <f t="shared" si="7"/>
        <v xml:space="preserve"> </v>
      </c>
      <c r="AB72" s="26"/>
      <c r="AD72" s="26"/>
    </row>
    <row r="73" spans="3:34" x14ac:dyDescent="0.2">
      <c r="C73" s="19" t="s">
        <v>1386</v>
      </c>
      <c r="E73" s="59"/>
      <c r="F73" s="25"/>
      <c r="G73" s="25"/>
      <c r="O73" s="26"/>
      <c r="P73" s="26"/>
      <c r="Q73" s="26"/>
      <c r="R73" s="26"/>
      <c r="S73" s="26"/>
      <c r="T73" s="26"/>
      <c r="U73" s="26"/>
      <c r="V73" s="26"/>
      <c r="W73" s="26"/>
      <c r="X73" s="23" t="str">
        <f t="shared" si="4"/>
        <v xml:space="preserve"> </v>
      </c>
      <c r="Y73" s="23" t="str">
        <f t="shared" si="5"/>
        <v xml:space="preserve"> </v>
      </c>
      <c r="Z73" s="23" t="str">
        <f t="shared" si="6"/>
        <v xml:space="preserve"> </v>
      </c>
      <c r="AA73" s="48" t="str">
        <f t="shared" si="7"/>
        <v xml:space="preserve"> </v>
      </c>
      <c r="AB73" s="26"/>
      <c r="AD73" s="26"/>
    </row>
    <row r="74" spans="3:34" x14ac:dyDescent="0.2">
      <c r="C74" s="19" t="s">
        <v>1387</v>
      </c>
      <c r="E74" s="59"/>
      <c r="F74" s="25"/>
      <c r="G74" s="25"/>
      <c r="O74" s="26"/>
      <c r="P74" s="26"/>
      <c r="Q74" s="26"/>
      <c r="R74" s="26"/>
      <c r="S74" s="26"/>
      <c r="T74" s="26"/>
      <c r="U74" s="26"/>
      <c r="V74" s="26"/>
      <c r="W74" s="26"/>
      <c r="X74" s="23" t="str">
        <f t="shared" si="4"/>
        <v xml:space="preserve"> </v>
      </c>
      <c r="Y74" s="23" t="str">
        <f t="shared" si="5"/>
        <v xml:space="preserve"> </v>
      </c>
      <c r="Z74" s="23" t="str">
        <f t="shared" si="6"/>
        <v xml:space="preserve"> </v>
      </c>
      <c r="AA74" s="48" t="str">
        <f t="shared" si="7"/>
        <v xml:space="preserve"> </v>
      </c>
      <c r="AB74" s="26"/>
      <c r="AD74" s="26"/>
    </row>
    <row r="75" spans="3:34" x14ac:dyDescent="0.2">
      <c r="C75" s="19" t="s">
        <v>1402</v>
      </c>
      <c r="E75" s="59"/>
      <c r="F75" s="25"/>
      <c r="G75" s="25"/>
      <c r="O75" s="26"/>
      <c r="P75" s="26"/>
      <c r="Q75" s="26"/>
      <c r="R75" s="26"/>
      <c r="S75" s="26"/>
      <c r="T75" s="26"/>
      <c r="U75" s="26"/>
      <c r="V75" s="26"/>
      <c r="W75" s="26"/>
      <c r="X75" s="23" t="str">
        <f t="shared" si="4"/>
        <v xml:space="preserve"> </v>
      </c>
      <c r="Y75" s="23" t="str">
        <f t="shared" si="5"/>
        <v xml:space="preserve"> </v>
      </c>
      <c r="Z75" s="23" t="str">
        <f t="shared" si="6"/>
        <v xml:space="preserve"> </v>
      </c>
      <c r="AA75" s="48" t="str">
        <f t="shared" si="7"/>
        <v xml:space="preserve"> </v>
      </c>
      <c r="AB75" s="26"/>
      <c r="AD75" s="26"/>
    </row>
    <row r="76" spans="3:34" x14ac:dyDescent="0.2">
      <c r="C76" s="19" t="s">
        <v>1818</v>
      </c>
      <c r="D76" s="19" t="s">
        <v>1817</v>
      </c>
      <c r="E76" s="59"/>
      <c r="F76" s="25">
        <v>130</v>
      </c>
      <c r="G76" s="25"/>
      <c r="O76" s="26"/>
      <c r="P76" s="26"/>
      <c r="Q76" s="26"/>
      <c r="R76" s="26"/>
      <c r="S76" s="26">
        <v>0.2203</v>
      </c>
      <c r="T76" s="26">
        <v>4.7100000000000003E-2</v>
      </c>
      <c r="U76" s="26">
        <v>0.21929999999999999</v>
      </c>
      <c r="V76" s="26"/>
      <c r="W76" s="26">
        <v>-4.7300000000000002E-2</v>
      </c>
      <c r="X76" s="23" t="str">
        <f xml:space="preserve">
IF(
COUNTBLANK(H76:W76)&gt;0," ",
((1+H76)*(1+I76)*(1+J76)*(1+K76)*(1+L76)*(1+M76)*(1+N76)*(1+O76)*(1+P76)*(1+Q76)*(1+R76)*(1+S76)*(1+T76)*(1+U76)*(1+V76)*(1+W76))-1
)</f>
        <v xml:space="preserve"> </v>
      </c>
      <c r="Y76" s="23" t="str">
        <f t="shared" si="5"/>
        <v xml:space="preserve"> </v>
      </c>
      <c r="Z76" s="23" t="str">
        <f t="shared" si="6"/>
        <v xml:space="preserve"> </v>
      </c>
      <c r="AA76" s="48" t="str">
        <f t="shared" si="7"/>
        <v xml:space="preserve"> </v>
      </c>
      <c r="AB76" s="26"/>
      <c r="AD76" s="26"/>
    </row>
    <row r="77" spans="3:34" x14ac:dyDescent="0.2">
      <c r="C77" s="19" t="s">
        <v>1853</v>
      </c>
      <c r="D77" s="20" t="s">
        <v>1854</v>
      </c>
      <c r="U77" s="26">
        <v>9.5200000000000007E-2</v>
      </c>
      <c r="V77" s="26">
        <v>-0.30559999999999998</v>
      </c>
      <c r="W77" s="26">
        <v>0.19570000000000001</v>
      </c>
      <c r="X77" s="23" t="str">
        <f t="shared" si="4"/>
        <v xml:space="preserve"> </v>
      </c>
      <c r="Y77" s="23" t="str">
        <f t="shared" si="5"/>
        <v xml:space="preserve"> </v>
      </c>
      <c r="Z77" s="23" t="str">
        <f t="shared" si="6"/>
        <v xml:space="preserve"> </v>
      </c>
      <c r="AA77" s="48" t="str">
        <f t="shared" si="7"/>
        <v xml:space="preserve"> </v>
      </c>
    </row>
    <row r="78" spans="3:34" x14ac:dyDescent="0.2">
      <c r="D78" s="19"/>
      <c r="E78" s="59"/>
      <c r="F78" s="25"/>
      <c r="G78" s="25"/>
      <c r="O78" s="26"/>
      <c r="P78" s="26"/>
      <c r="Q78" s="26"/>
      <c r="R78" s="26"/>
      <c r="S78" s="26"/>
      <c r="T78" s="26"/>
      <c r="U78" s="26"/>
      <c r="V78" s="26"/>
      <c r="W78" s="26"/>
      <c r="X78" s="23" t="str">
        <f t="shared" si="4"/>
        <v xml:space="preserve"> </v>
      </c>
      <c r="Y78" s="23" t="str">
        <f t="shared" si="5"/>
        <v xml:space="preserve"> </v>
      </c>
      <c r="Z78" s="23" t="str">
        <f t="shared" si="6"/>
        <v xml:space="preserve"> </v>
      </c>
      <c r="AA78" s="48" t="str">
        <f t="shared" si="7"/>
        <v xml:space="preserve"> </v>
      </c>
      <c r="AB78" s="26"/>
      <c r="AD78" s="26"/>
    </row>
    <row r="79" spans="3:34" s="1" customFormat="1" ht="15" customHeight="1" x14ac:dyDescent="0.2">
      <c r="C79" s="1" t="s">
        <v>25</v>
      </c>
      <c r="D79" s="2"/>
      <c r="E79" s="59"/>
      <c r="F79" s="11"/>
      <c r="G79" s="11"/>
      <c r="H79" s="14">
        <v>-0.39600000000000002</v>
      </c>
      <c r="I79" s="12">
        <v>0.311</v>
      </c>
      <c r="J79" s="12">
        <v>0.20799999999999999</v>
      </c>
      <c r="K79" s="12">
        <v>-4.3999999999999997E-2</v>
      </c>
      <c r="L79" s="12">
        <v>0.14000000000000001</v>
      </c>
      <c r="M79" s="12">
        <v>0.17499999999999999</v>
      </c>
      <c r="N79" s="12">
        <v>0.187</v>
      </c>
      <c r="O79" s="12">
        <v>8.6999999999999994E-2</v>
      </c>
      <c r="P79" s="12">
        <v>0.10730000000000001</v>
      </c>
      <c r="Q79" s="12">
        <v>7.51E-2</v>
      </c>
      <c r="R79" s="12">
        <v>-4.1099999999999998E-2</v>
      </c>
      <c r="S79" s="12">
        <v>0.30020000000000002</v>
      </c>
      <c r="T79" s="12">
        <v>6.3299999999999995E-2</v>
      </c>
      <c r="U79" s="12">
        <v>0.311</v>
      </c>
      <c r="V79" s="12">
        <v>-0.128</v>
      </c>
      <c r="W79" s="12" t="e">
        <f>_xlfn.XLOOKUP(Base!$C79,#REF!,#REF!)</f>
        <v>#REF!</v>
      </c>
      <c r="X79" s="14" t="e">
        <f t="shared" si="4"/>
        <v>#REF!</v>
      </c>
      <c r="Y79" s="14" t="e">
        <f t="shared" si="5"/>
        <v>#REF!</v>
      </c>
      <c r="Z79" s="14" t="e">
        <f t="shared" si="6"/>
        <v>#REF!</v>
      </c>
      <c r="AA79" s="16" t="e">
        <f t="shared" si="7"/>
        <v>#REF!</v>
      </c>
      <c r="AB79" s="16"/>
      <c r="AC79" s="2"/>
      <c r="AD79" s="12"/>
      <c r="AE79" s="12"/>
    </row>
    <row r="80" spans="3:34" s="1" customFormat="1" ht="15" customHeight="1" x14ac:dyDescent="0.2">
      <c r="D80" s="2"/>
      <c r="E80" s="59"/>
      <c r="F80" s="11"/>
      <c r="G80" s="11"/>
      <c r="H80" s="14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23" t="str">
        <f t="shared" si="4"/>
        <v xml:space="preserve"> </v>
      </c>
      <c r="Y80" s="23" t="str">
        <f t="shared" si="5"/>
        <v xml:space="preserve"> </v>
      </c>
      <c r="Z80" s="23" t="str">
        <f t="shared" si="6"/>
        <v xml:space="preserve"> </v>
      </c>
      <c r="AA80" s="48" t="str">
        <f t="shared" si="7"/>
        <v xml:space="preserve"> </v>
      </c>
      <c r="AB80" s="16"/>
      <c r="AC80" s="2"/>
      <c r="AD80" s="12"/>
      <c r="AE80" s="12"/>
    </row>
    <row r="81" spans="1:34" s="1" customFormat="1" ht="15" customHeight="1" x14ac:dyDescent="0.2">
      <c r="D81" s="2"/>
      <c r="E81" s="59"/>
      <c r="F81" s="11"/>
      <c r="G81" s="11"/>
      <c r="H81" s="14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23" t="str">
        <f t="shared" si="4"/>
        <v xml:space="preserve"> </v>
      </c>
      <c r="Y81" s="23" t="str">
        <f t="shared" si="5"/>
        <v xml:space="preserve"> </v>
      </c>
      <c r="Z81" s="23" t="str">
        <f t="shared" si="6"/>
        <v xml:space="preserve"> </v>
      </c>
      <c r="AA81" s="48" t="str">
        <f t="shared" si="7"/>
        <v xml:space="preserve"> </v>
      </c>
      <c r="AB81" s="16"/>
      <c r="AC81" s="2"/>
      <c r="AD81" s="12"/>
      <c r="AE81" s="12"/>
    </row>
    <row r="82" spans="1:34" x14ac:dyDescent="0.2">
      <c r="C82" s="19" t="s">
        <v>698</v>
      </c>
      <c r="D82" s="20" t="s">
        <v>696</v>
      </c>
      <c r="E82" s="60">
        <v>40169</v>
      </c>
      <c r="F82" s="25">
        <v>1627</v>
      </c>
      <c r="G82" s="30">
        <v>5</v>
      </c>
      <c r="H82" s="32"/>
      <c r="I82" s="32"/>
      <c r="J82" s="26">
        <v>0.14299999999999999</v>
      </c>
      <c r="K82" s="26">
        <v>-8.3000000000000004E-2</v>
      </c>
      <c r="L82" s="26">
        <v>0.27500000000000002</v>
      </c>
      <c r="M82" s="26">
        <v>0.27389999999999998</v>
      </c>
      <c r="N82" s="26">
        <v>9.9299999999999999E-2</v>
      </c>
      <c r="O82" s="26">
        <v>0.15260000000000001</v>
      </c>
      <c r="P82" s="26">
        <v>-6.1400000000000003E-2</v>
      </c>
      <c r="Q82" s="26">
        <v>0.1149</v>
      </c>
      <c r="R82" s="26">
        <v>-0.1057</v>
      </c>
      <c r="S82" s="26">
        <v>0.24360000000000001</v>
      </c>
      <c r="T82" s="26">
        <v>-3.4000000000000002E-2</v>
      </c>
      <c r="U82" s="26">
        <v>0.219</v>
      </c>
      <c r="V82" s="26">
        <v>-0.14899999999999999</v>
      </c>
      <c r="W82" s="26"/>
      <c r="X82" s="23" t="str">
        <f t="shared" si="4"/>
        <v xml:space="preserve"> </v>
      </c>
      <c r="Y82" s="23" t="str">
        <f t="shared" si="5"/>
        <v xml:space="preserve"> </v>
      </c>
      <c r="Z82" s="23" t="str">
        <f t="shared" si="6"/>
        <v xml:space="preserve"> </v>
      </c>
      <c r="AA82" s="48" t="str">
        <f t="shared" si="7"/>
        <v xml:space="preserve"> </v>
      </c>
      <c r="AB82" s="29">
        <v>7.4999999999999997E-3</v>
      </c>
      <c r="AC82" s="34" t="s">
        <v>697</v>
      </c>
      <c r="AD82" s="29">
        <v>9.4999999999999998E-3</v>
      </c>
      <c r="AE82" s="33" t="s">
        <v>11</v>
      </c>
      <c r="AG82" s="33"/>
      <c r="AH82" s="33"/>
    </row>
    <row r="83" spans="1:34" x14ac:dyDescent="0.2">
      <c r="C83" s="19" t="s">
        <v>1314</v>
      </c>
      <c r="D83" s="20" t="s">
        <v>1315</v>
      </c>
      <c r="E83" s="60">
        <v>42398</v>
      </c>
      <c r="F83" s="25">
        <v>254</v>
      </c>
      <c r="G83" s="30">
        <v>6</v>
      </c>
      <c r="H83" s="32"/>
      <c r="I83" s="26"/>
      <c r="J83" s="26"/>
      <c r="K83" s="26"/>
      <c r="L83" s="26"/>
      <c r="M83" s="26"/>
      <c r="N83" s="26"/>
      <c r="O83" s="26"/>
      <c r="P83" s="26">
        <v>0.16900000000000001</v>
      </c>
      <c r="Q83" s="26">
        <v>0.19800000000000001</v>
      </c>
      <c r="R83" s="26">
        <v>-0.23200000000000001</v>
      </c>
      <c r="S83" s="26">
        <v>0.32800000000000001</v>
      </c>
      <c r="T83" s="26">
        <v>0.251</v>
      </c>
      <c r="U83" s="26">
        <v>6.4000000000000001E-2</v>
      </c>
      <c r="V83" s="26">
        <v>-0.36299999999999999</v>
      </c>
      <c r="W83" s="26"/>
      <c r="X83" s="23" t="str">
        <f t="shared" si="4"/>
        <v xml:space="preserve"> </v>
      </c>
      <c r="Y83" s="23" t="str">
        <f t="shared" si="5"/>
        <v xml:space="preserve"> </v>
      </c>
      <c r="Z83" s="23" t="str">
        <f t="shared" si="6"/>
        <v xml:space="preserve"> </v>
      </c>
      <c r="AA83" s="48" t="str">
        <f t="shared" si="7"/>
        <v xml:space="preserve"> </v>
      </c>
      <c r="AB83" s="29">
        <v>0.02</v>
      </c>
      <c r="AC83" s="20" t="s">
        <v>1316</v>
      </c>
      <c r="AD83" s="29">
        <v>2.06E-2</v>
      </c>
      <c r="AE83" s="33" t="s">
        <v>9</v>
      </c>
      <c r="AG83" s="33"/>
      <c r="AH83" s="33"/>
    </row>
    <row r="84" spans="1:34" x14ac:dyDescent="0.2">
      <c r="E84" s="60"/>
      <c r="F84" s="25"/>
      <c r="G84" s="30"/>
      <c r="H84" s="32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3" t="str">
        <f t="shared" si="4"/>
        <v xml:space="preserve"> </v>
      </c>
      <c r="Y84" s="23" t="str">
        <f t="shared" si="5"/>
        <v xml:space="preserve"> </v>
      </c>
      <c r="Z84" s="23" t="str">
        <f t="shared" si="6"/>
        <v xml:space="preserve"> </v>
      </c>
      <c r="AA84" s="48" t="str">
        <f t="shared" si="7"/>
        <v xml:space="preserve"> </v>
      </c>
      <c r="AB84" s="29"/>
      <c r="AD84" s="29"/>
      <c r="AE84" s="33"/>
      <c r="AG84" s="33"/>
      <c r="AH84" s="33"/>
    </row>
    <row r="85" spans="1:34" s="1" customFormat="1" x14ac:dyDescent="0.2">
      <c r="C85" s="1" t="s">
        <v>46</v>
      </c>
      <c r="D85" s="2"/>
      <c r="E85" s="59"/>
      <c r="F85" s="11"/>
      <c r="G85" s="11"/>
      <c r="H85" s="14">
        <v>-0.438</v>
      </c>
      <c r="I85" s="12">
        <v>0.32400000000000001</v>
      </c>
      <c r="J85" s="12">
        <v>0.11600000000000001</v>
      </c>
      <c r="K85" s="12">
        <v>-8.5999999999999993E-2</v>
      </c>
      <c r="L85" s="12">
        <v>0.182</v>
      </c>
      <c r="M85" s="12">
        <v>0.20799999999999999</v>
      </c>
      <c r="N85" s="12">
        <v>7.1999999999999995E-2</v>
      </c>
      <c r="O85" s="12">
        <v>9.6000000000000002E-2</v>
      </c>
      <c r="P85" s="12">
        <v>1.7299999999999999E-2</v>
      </c>
      <c r="Q85" s="12">
        <v>0.10580000000000001</v>
      </c>
      <c r="R85" s="12">
        <f>-10.77%</f>
        <v>-0.10769999999999999</v>
      </c>
      <c r="S85" s="12">
        <v>0.26819999999999999</v>
      </c>
      <c r="T85" s="12">
        <v>-0.02</v>
      </c>
      <c r="U85" s="12">
        <v>0.24759999999999999</v>
      </c>
      <c r="V85" s="12">
        <v>-0.10639999999999999</v>
      </c>
      <c r="W85" s="12" t="e">
        <f>_xlfn.XLOOKUP(Base!$C85,#REF!,#REF!)</f>
        <v>#REF!</v>
      </c>
      <c r="X85" s="14" t="e">
        <f t="shared" si="4"/>
        <v>#REF!</v>
      </c>
      <c r="Y85" s="14" t="e">
        <f t="shared" si="5"/>
        <v>#REF!</v>
      </c>
      <c r="Z85" s="14" t="e">
        <f t="shared" si="6"/>
        <v>#REF!</v>
      </c>
      <c r="AA85" s="16" t="e">
        <f t="shared" si="7"/>
        <v>#REF!</v>
      </c>
      <c r="AB85" s="16"/>
      <c r="AC85" s="2"/>
      <c r="AD85" s="12"/>
      <c r="AE85" s="12"/>
    </row>
    <row r="86" spans="1:34" x14ac:dyDescent="0.2">
      <c r="E86" s="60"/>
      <c r="F86" s="25"/>
      <c r="G86" s="25"/>
      <c r="H86" s="34"/>
      <c r="I86" s="26"/>
      <c r="J86" s="26"/>
      <c r="K86" s="26"/>
      <c r="L86" s="26"/>
      <c r="M86" s="26"/>
      <c r="N86" s="26"/>
      <c r="O86" s="26"/>
      <c r="P86" s="19"/>
      <c r="Q86" s="19"/>
      <c r="R86" s="19"/>
      <c r="S86" s="19"/>
      <c r="T86" s="19"/>
      <c r="U86" s="19"/>
      <c r="V86" s="19"/>
      <c r="W86" s="19"/>
      <c r="X86" s="23" t="str">
        <f t="shared" si="4"/>
        <v xml:space="preserve"> </v>
      </c>
      <c r="Y86" s="23" t="str">
        <f t="shared" si="5"/>
        <v xml:space="preserve"> </v>
      </c>
      <c r="Z86" s="23" t="str">
        <f t="shared" si="6"/>
        <v xml:space="preserve"> </v>
      </c>
      <c r="AA86" s="48" t="str">
        <f t="shared" si="7"/>
        <v xml:space="preserve"> </v>
      </c>
      <c r="AB86" s="26"/>
      <c r="AD86" s="26"/>
    </row>
    <row r="87" spans="1:34" x14ac:dyDescent="0.2">
      <c r="X87" s="23" t="str">
        <f t="shared" si="4"/>
        <v xml:space="preserve"> </v>
      </c>
      <c r="Y87" s="23" t="str">
        <f t="shared" si="5"/>
        <v xml:space="preserve"> </v>
      </c>
      <c r="Z87" s="23" t="str">
        <f t="shared" si="6"/>
        <v xml:space="preserve"> </v>
      </c>
      <c r="AA87" s="48" t="str">
        <f t="shared" si="7"/>
        <v xml:space="preserve"> </v>
      </c>
    </row>
    <row r="88" spans="1:34" x14ac:dyDescent="0.2">
      <c r="A88" s="1" t="s">
        <v>524</v>
      </c>
      <c r="F88" s="23"/>
      <c r="G88" s="23"/>
      <c r="H88" s="23"/>
      <c r="X88" s="23" t="str">
        <f t="shared" si="4"/>
        <v xml:space="preserve"> </v>
      </c>
      <c r="Y88" s="23" t="str">
        <f t="shared" si="5"/>
        <v xml:space="preserve"> </v>
      </c>
      <c r="Z88" s="23" t="str">
        <f t="shared" si="6"/>
        <v xml:space="preserve"> </v>
      </c>
      <c r="AA88" s="48" t="str">
        <f t="shared" si="7"/>
        <v xml:space="preserve"> </v>
      </c>
    </row>
    <row r="89" spans="1:34" x14ac:dyDescent="0.2">
      <c r="A89" s="1"/>
      <c r="F89" s="23"/>
      <c r="G89" s="23"/>
      <c r="H89" s="23"/>
      <c r="X89" s="23"/>
      <c r="Y89" s="23"/>
      <c r="Z89" s="23"/>
      <c r="AA89" s="48"/>
    </row>
    <row r="90" spans="1:34" x14ac:dyDescent="0.2">
      <c r="A90" s="1"/>
      <c r="C90" s="67" t="s">
        <v>1896</v>
      </c>
      <c r="D90" s="68" t="s">
        <v>1895</v>
      </c>
      <c r="F90" s="30">
        <v>993</v>
      </c>
      <c r="G90" s="30">
        <v>6</v>
      </c>
      <c r="H90" s="23"/>
      <c r="U90" s="26">
        <v>0.52339999999999998</v>
      </c>
      <c r="V90" s="26">
        <v>0.55510000000000004</v>
      </c>
      <c r="W90" s="26">
        <v>-7.4000000000000003E-3</v>
      </c>
      <c r="X90" s="23" t="str">
        <f t="shared" si="4"/>
        <v xml:space="preserve"> </v>
      </c>
      <c r="Y90" s="23" t="str">
        <f t="shared" si="5"/>
        <v xml:space="preserve"> </v>
      </c>
      <c r="Z90" s="23" t="str">
        <f t="shared" si="6"/>
        <v xml:space="preserve"> </v>
      </c>
      <c r="AA90" s="48" t="str">
        <f t="shared" si="7"/>
        <v xml:space="preserve"> </v>
      </c>
      <c r="AB90" s="26">
        <v>1E-3</v>
      </c>
      <c r="AC90" s="68" t="s">
        <v>11</v>
      </c>
      <c r="AD90" s="26">
        <v>2.7000000000000001E-3</v>
      </c>
      <c r="AE90" s="20" t="s">
        <v>11</v>
      </c>
    </row>
    <row r="91" spans="1:34" x14ac:dyDescent="0.2">
      <c r="C91" s="67" t="s">
        <v>1897</v>
      </c>
      <c r="D91" s="69" t="s">
        <v>1894</v>
      </c>
      <c r="E91" s="59">
        <v>40163</v>
      </c>
      <c r="F91" s="30">
        <v>67</v>
      </c>
      <c r="G91" s="30"/>
      <c r="H91" s="23"/>
      <c r="M91" s="26"/>
      <c r="N91" s="26"/>
      <c r="O91" s="26"/>
      <c r="P91" s="26"/>
      <c r="Q91" s="26"/>
      <c r="R91" s="26"/>
      <c r="S91" s="26"/>
      <c r="T91" s="26"/>
      <c r="U91" s="26">
        <v>0.6663</v>
      </c>
      <c r="V91" s="26">
        <v>0.73089999999999999</v>
      </c>
      <c r="W91" s="26">
        <v>-4.5999999999999999E-2</v>
      </c>
      <c r="X91" s="23"/>
      <c r="Y91" s="23"/>
      <c r="Z91" s="23"/>
      <c r="AA91" s="48"/>
      <c r="AB91" s="26">
        <v>1.4E-3</v>
      </c>
      <c r="AC91" s="68" t="s">
        <v>11</v>
      </c>
      <c r="AD91" s="70">
        <v>1.4E-3</v>
      </c>
      <c r="AE91" s="20" t="s">
        <v>11</v>
      </c>
    </row>
    <row r="92" spans="1:34" x14ac:dyDescent="0.2">
      <c r="C92" s="19" t="s">
        <v>1611</v>
      </c>
      <c r="D92" s="20" t="s">
        <v>1610</v>
      </c>
      <c r="E92" s="59">
        <v>39538</v>
      </c>
      <c r="F92" s="30">
        <v>326</v>
      </c>
      <c r="G92" s="30">
        <v>6</v>
      </c>
      <c r="H92" s="23">
        <v>-0.67200000000000004</v>
      </c>
      <c r="I92" s="26">
        <v>0.61799999999999999</v>
      </c>
      <c r="J92" s="26">
        <v>0.153</v>
      </c>
      <c r="K92" s="26">
        <v>-0.13700000000000001</v>
      </c>
      <c r="L92" s="26">
        <v>0.03</v>
      </c>
      <c r="M92" s="26">
        <v>0.24399999999999999</v>
      </c>
      <c r="N92" s="26">
        <v>-0.191</v>
      </c>
      <c r="O92" s="26">
        <v>-0.27600000000000002</v>
      </c>
      <c r="P92" s="26">
        <v>0.27900000000000003</v>
      </c>
      <c r="Q92" s="26">
        <v>-1.2999999999999999E-2</v>
      </c>
      <c r="R92" s="26">
        <v>-0.19700000000000001</v>
      </c>
      <c r="S92" s="26">
        <v>9.8000000000000004E-2</v>
      </c>
      <c r="T92" s="26">
        <v>-0.40300000000000002</v>
      </c>
      <c r="U92" s="26">
        <v>0.54400000000000004</v>
      </c>
      <c r="V92" s="26">
        <v>0.40300000000000002</v>
      </c>
      <c r="W92" s="26">
        <v>-1.3299999999999999E-2</v>
      </c>
      <c r="X92" s="23">
        <f xml:space="preserve">
IF(
COUNTBLANK(H92:W92)&gt;0," ",
((1+H92)*(1+I92)*(1+J92)*(1+K92)*(1+L92)*(1+M92)*(1+N92)*(1+O92)*(1+P92)*(1+Q92)*(1+R92)*(1+S92)*(1+T92)*(1+U92)*(1+V92)*(1+W92))-1
)</f>
        <v>-0.43713121357673801</v>
      </c>
      <c r="Y92" s="23">
        <f xml:space="preserve">
IF(
COUNTBLANK(K92:W92)&gt;0," ",
((1+K92)*(1+L92)*(1+M92)*(1+N92)*(1+O92)*(1+P92)*(1+Q92)*(1+R92)*(1+S92)*(1+T92)*(1+U92)*(1+V92)*(1+W92))-1
)</f>
        <v>-8.0132028747678774E-2</v>
      </c>
      <c r="Z92" s="23">
        <f xml:space="preserve">
IF(
COUNTBLANK(M92:W92)&gt;0," ",
((1+M92)*(1+N92)*(1+O92)*(1+P92)*(1+Q92)*(1+R92)*(1+S92)*(1+T92)*(1+U92)*(1+V92)*(1+W92))-1
)</f>
        <v>3.4850174096143993E-2</v>
      </c>
      <c r="AA92" s="48">
        <f xml:space="preserve">
IF(X92=" "," ",
(1+X92)^(1/16)-1
)</f>
        <v>-3.5281853251378004E-2</v>
      </c>
      <c r="AB92" s="26">
        <v>7.4999999999999997E-3</v>
      </c>
      <c r="AD92" s="26">
        <v>1.49E-2</v>
      </c>
      <c r="AE92" s="20" t="s">
        <v>11</v>
      </c>
    </row>
    <row r="93" spans="1:34" x14ac:dyDescent="0.2">
      <c r="C93" s="19" t="s">
        <v>1800</v>
      </c>
      <c r="D93" s="20" t="s">
        <v>1643</v>
      </c>
      <c r="E93" s="59"/>
      <c r="F93" s="30">
        <v>153</v>
      </c>
      <c r="G93" s="30">
        <v>6</v>
      </c>
      <c r="H93" s="23"/>
      <c r="M93" s="26"/>
      <c r="N93" s="26"/>
      <c r="O93" s="26"/>
      <c r="P93" s="26">
        <v>0.42499999999999999</v>
      </c>
      <c r="Q93" s="26">
        <v>-0.158</v>
      </c>
      <c r="R93" s="26">
        <v>-0.189</v>
      </c>
      <c r="S93" s="26">
        <v>0.13500000000000001</v>
      </c>
      <c r="T93" s="26">
        <v>-0.39100000000000001</v>
      </c>
      <c r="U93" s="26">
        <v>0.86299999999999999</v>
      </c>
      <c r="V93" s="26">
        <v>0.46899999999999997</v>
      </c>
      <c r="W93" s="26">
        <v>-1.0200000000000001E-2</v>
      </c>
      <c r="X93" s="23" t="str">
        <f xml:space="preserve">
IF(
COUNTBLANK(H93:W93)&gt;0," ",
((1+H93)*(1+I93)*(1+J93)*(1+K93)*(1+L93)*(1+M93)*(1+N93)*(1+O93)*(1+P93)*(1+Q93)*(1+R93)*(1+S93)*(1+T93)*(1+U93)*(1+V93)*(1+W93))-1
)</f>
        <v xml:space="preserve"> </v>
      </c>
      <c r="Y93" s="23" t="str">
        <f xml:space="preserve">
IF(
COUNTBLANK(K93:W93)&gt;0," ",
((1+K93)*(1+L93)*(1+M93)*(1+N93)*(1+O93)*(1+P93)*(1+Q93)*(1+R93)*(1+S93)*(1+T93)*(1+U93)*(1+V93)*(1+W93))-1
)</f>
        <v xml:space="preserve"> </v>
      </c>
      <c r="Z93" s="23" t="str">
        <f xml:space="preserve">
IF(
COUNTBLANK(M93:W93)&gt;0," ",
((1+M93)*(1+N93)*(1+O93)*(1+P93)*(1+Q93)*(1+R93)*(1+S93)*(1+T93)*(1+U93)*(1+V93)*(1+W93))-1
)</f>
        <v xml:space="preserve"> </v>
      </c>
      <c r="AA93" s="48" t="str">
        <f xml:space="preserve">
IF(X93=" "," ",
(1+X93)^(1/16)-1
)</f>
        <v xml:space="preserve"> </v>
      </c>
      <c r="AB93" s="26">
        <v>5.4999999999999997E-3</v>
      </c>
      <c r="AC93" s="20" t="s">
        <v>11</v>
      </c>
      <c r="AD93" s="26">
        <v>5.4999999999999997E-3</v>
      </c>
      <c r="AE93" s="20" t="s">
        <v>11</v>
      </c>
    </row>
    <row r="94" spans="1:34" x14ac:dyDescent="0.2">
      <c r="C94" s="19" t="s">
        <v>1712</v>
      </c>
      <c r="D94" s="20" t="s">
        <v>486</v>
      </c>
      <c r="E94" s="59">
        <v>35228</v>
      </c>
      <c r="F94" s="30">
        <v>143</v>
      </c>
      <c r="G94" s="30">
        <v>7</v>
      </c>
      <c r="H94" s="23">
        <v>-0.4919</v>
      </c>
      <c r="I94" s="26">
        <v>0.85370000000000001</v>
      </c>
      <c r="J94" s="26">
        <v>0.51339999999999997</v>
      </c>
      <c r="K94" s="26">
        <v>-0.20119999999999999</v>
      </c>
      <c r="L94" s="26">
        <v>-0.1295</v>
      </c>
      <c r="M94" s="26">
        <v>-0.53110000000000002</v>
      </c>
      <c r="N94" s="26">
        <v>5.2699999999999997E-2</v>
      </c>
      <c r="O94" s="26">
        <v>-0.17849999999999999</v>
      </c>
      <c r="P94" s="26">
        <v>0.72660000000000002</v>
      </c>
      <c r="Q94" s="26">
        <v>-2.58E-2</v>
      </c>
      <c r="R94" s="26">
        <v>-0.224</v>
      </c>
      <c r="S94" s="26">
        <v>0.38669999999999999</v>
      </c>
      <c r="T94" s="26">
        <v>0.21199999999999999</v>
      </c>
      <c r="U94" s="26">
        <v>4.2999999999999997E-2</v>
      </c>
      <c r="V94" s="26">
        <v>-7.3200000000000001E-2</v>
      </c>
      <c r="W94" s="26">
        <v>2.06E-2</v>
      </c>
      <c r="X94" s="23">
        <f xml:space="preserve">
IF(
COUNTBLANK(H94:W94)&gt;0," ",
((1+H94)*(1+I94)*(1+J94)*(1+K94)*(1+L94)*(1+M94)*(1+N94)*(1+O94)*(1+P94)*(1+Q94)*(1+R94)*(1+S94)*(1+T94)*(1+U94)*(1+V94)*(1+W94))-1
)</f>
        <v>-0.1301302155694477</v>
      </c>
      <c r="Y94" s="23">
        <f xml:space="preserve">
IF(
COUNTBLANK(K94:W94)&gt;0," ",
((1+K94)*(1+L94)*(1+M94)*(1+N94)*(1+O94)*(1+P94)*(1+Q94)*(1+R94)*(1+S94)*(1+T94)*(1+U94)*(1+V94)*(1+W94))-1
)</f>
        <v>-0.38974426273428808</v>
      </c>
      <c r="Z94" s="23">
        <f xml:space="preserve">
IF(
COUNTBLANK(M94:W94)&gt;0," ",
((1+M94)*(1+N94)*(1+O94)*(1+P94)*(1+Q94)*(1+R94)*(1+S94)*(1+T94)*(1+U94)*(1+V94)*(1+W94))-1
)</f>
        <v>-0.12238297528758402</v>
      </c>
      <c r="AA94" s="48">
        <f xml:space="preserve">
IF(X94=" "," ",
(1+X94)^(1/16)-1
)</f>
        <v>-8.6753842601136055E-3</v>
      </c>
      <c r="AB94" s="28">
        <v>2.3900000000000001E-2</v>
      </c>
      <c r="AC94" s="20" t="s">
        <v>9</v>
      </c>
      <c r="AD94" s="26">
        <v>3.3500000000000002E-2</v>
      </c>
      <c r="AE94" s="26" t="s">
        <v>11</v>
      </c>
    </row>
    <row r="95" spans="1:34" x14ac:dyDescent="0.2">
      <c r="C95" s="19" t="s">
        <v>1779</v>
      </c>
      <c r="D95" s="20" t="s">
        <v>1641</v>
      </c>
      <c r="E95" s="59">
        <v>40976</v>
      </c>
      <c r="F95" s="30">
        <v>298</v>
      </c>
      <c r="G95" s="30">
        <v>6</v>
      </c>
      <c r="H95" s="23"/>
      <c r="I95" s="26"/>
      <c r="J95" s="26"/>
      <c r="K95" s="26"/>
      <c r="L95" s="26"/>
      <c r="M95" s="26"/>
      <c r="N95" s="26"/>
      <c r="O95" s="26">
        <v>-0.20519999999999999</v>
      </c>
      <c r="P95" s="26">
        <v>7.5999999999999998E-2</v>
      </c>
      <c r="Q95" s="26">
        <v>0.13769999999999999</v>
      </c>
      <c r="R95" s="26">
        <v>-7.3300000000000004E-2</v>
      </c>
      <c r="S95" s="26">
        <v>0.22009999999999999</v>
      </c>
      <c r="T95" s="26">
        <v>0.24540000000000001</v>
      </c>
      <c r="U95" s="26">
        <v>-0.125</v>
      </c>
      <c r="V95" s="26">
        <v>-1.2999999999999999E-2</v>
      </c>
      <c r="W95" s="26">
        <v>-8.9800000000000005E-2</v>
      </c>
      <c r="X95" s="23" t="str">
        <f xml:space="preserve">
IF(
COUNTBLANK(H95:W95)&gt;0," ",
((1+H95)*(1+I95)*(1+J95)*(1+K95)*(1+L95)*(1+M95)*(1+N95)*(1+O95)*(1+P95)*(1+Q95)*(1+R95)*(1+S95)*(1+T95)*(1+U95)*(1+V95)*(1+W95))-1
)</f>
        <v xml:space="preserve"> </v>
      </c>
      <c r="Y95" s="23" t="str">
        <f xml:space="preserve">
IF(
COUNTBLANK(K95:W95)&gt;0," ",
((1+K95)*(1+L95)*(1+M95)*(1+N95)*(1+O95)*(1+P95)*(1+Q95)*(1+R95)*(1+S95)*(1+T95)*(1+U95)*(1+V95)*(1+W95))-1
)</f>
        <v xml:space="preserve"> </v>
      </c>
      <c r="Z95" s="23" t="str">
        <f xml:space="preserve">
IF(
COUNTBLANK(M95:W95)&gt;0," ",
((1+M95)*(1+N95)*(1+O95)*(1+P95)*(1+Q95)*(1+R95)*(1+S95)*(1+T95)*(1+U95)*(1+V95)*(1+W95))-1
)</f>
        <v xml:space="preserve"> </v>
      </c>
      <c r="AA95" s="48" t="str">
        <f xml:space="preserve">
IF(X95=" "," ",
(1+X95)^(1/16)-1
)</f>
        <v xml:space="preserve"> </v>
      </c>
      <c r="AB95" s="28">
        <v>1.5100000000000001E-2</v>
      </c>
      <c r="AC95" s="20" t="s">
        <v>11</v>
      </c>
      <c r="AD95" s="26">
        <v>1.5100000000000001E-2</v>
      </c>
      <c r="AE95" s="26" t="s">
        <v>11</v>
      </c>
    </row>
    <row r="96" spans="1:34" x14ac:dyDescent="0.2">
      <c r="C96" s="38" t="s">
        <v>1821</v>
      </c>
      <c r="D96" s="20" t="s">
        <v>195</v>
      </c>
      <c r="E96" s="59">
        <v>37691</v>
      </c>
      <c r="F96" s="30">
        <v>356</v>
      </c>
      <c r="G96" s="30">
        <v>6</v>
      </c>
      <c r="H96" s="23">
        <v>-0.5454</v>
      </c>
      <c r="I96" s="26">
        <v>0.70269999999999999</v>
      </c>
      <c r="J96" s="26">
        <v>0.42020000000000002</v>
      </c>
      <c r="K96" s="26">
        <v>-0.2112</v>
      </c>
      <c r="L96" s="26">
        <v>-9.6500000000000002E-2</v>
      </c>
      <c r="M96" s="26">
        <v>-8.5500000000000007E-2</v>
      </c>
      <c r="N96" s="26">
        <v>7.8600000000000003E-2</v>
      </c>
      <c r="O96" s="26">
        <v>-0.16159999999999999</v>
      </c>
      <c r="P96" s="26">
        <v>0.21679999999999999</v>
      </c>
      <c r="Q96" s="26">
        <v>5.5100000000000003E-2</v>
      </c>
      <c r="R96" s="26">
        <v>-0.17699999999999999</v>
      </c>
      <c r="S96" s="26">
        <v>0.1479</v>
      </c>
      <c r="T96" s="26">
        <v>4.5100000000000001E-2</v>
      </c>
      <c r="U96" s="26">
        <v>0.10390000000000001</v>
      </c>
      <c r="V96" s="26">
        <v>-0.151</v>
      </c>
      <c r="W96" s="26">
        <v>1.83E-2</v>
      </c>
      <c r="X96" s="23">
        <f t="shared" si="4"/>
        <v>-0.21621804547646806</v>
      </c>
      <c r="Y96" s="23">
        <f t="shared" si="5"/>
        <v>-0.2870186258999281</v>
      </c>
      <c r="Z96" s="23">
        <f t="shared" si="6"/>
        <v>4.2175136480682163E-4</v>
      </c>
      <c r="AA96" s="48">
        <f t="shared" si="7"/>
        <v>-1.5111188624546301E-2</v>
      </c>
      <c r="AB96" s="28">
        <v>1.8100000000000002E-2</v>
      </c>
      <c r="AC96" s="20" t="s">
        <v>467</v>
      </c>
      <c r="AD96" s="26">
        <v>1.7999999999999999E-2</v>
      </c>
      <c r="AE96" s="26" t="s">
        <v>11</v>
      </c>
    </row>
    <row r="97" spans="1:31" x14ac:dyDescent="0.2">
      <c r="C97" s="19" t="s">
        <v>494</v>
      </c>
      <c r="D97" s="20" t="s">
        <v>493</v>
      </c>
      <c r="E97" s="59">
        <v>34394</v>
      </c>
      <c r="F97" s="30">
        <v>134</v>
      </c>
      <c r="G97" s="30">
        <v>6</v>
      </c>
      <c r="H97" s="23">
        <v>-0.45300000000000001</v>
      </c>
      <c r="I97" s="26">
        <v>0.55300000000000005</v>
      </c>
      <c r="J97" s="26">
        <v>0.254</v>
      </c>
      <c r="K97" s="26">
        <v>-0.153</v>
      </c>
      <c r="L97" s="26">
        <v>-2.4E-2</v>
      </c>
      <c r="M97" s="26">
        <v>-0.16200000000000001</v>
      </c>
      <c r="N97" s="26">
        <v>-8.6999999999999994E-2</v>
      </c>
      <c r="O97" s="26">
        <v>-0.27989999999999998</v>
      </c>
      <c r="P97" s="26">
        <v>0.53959999999999997</v>
      </c>
      <c r="Q97" s="26">
        <v>8.1799999999999998E-2</v>
      </c>
      <c r="R97" s="26">
        <v>-4.9000000000000002E-2</v>
      </c>
      <c r="S97" s="26">
        <v>0.23849999999999999</v>
      </c>
      <c r="T97" s="26">
        <v>-4.5999999999999999E-2</v>
      </c>
      <c r="U97" s="26">
        <v>0.20899999999999999</v>
      </c>
      <c r="V97" s="26">
        <v>0.11600000000000001</v>
      </c>
      <c r="W97" s="26">
        <v>-1.7999999999999999E-2</v>
      </c>
      <c r="X97" s="23">
        <f xml:space="preserve">
IF(
COUNTBLANK(H97:W97)&gt;0," ",
((1+H97)*(1+I97)*(1+J97)*(1+K97)*(1+L97)*(1+M97)*(1+N97)*(1+O97)*(1+P97)*(1+Q97)*(1+R97)*(1+S97)*(1+T97)*(1+U97)*(1+V97)*(1+W97))-1
)</f>
        <v>0.20303681854002975</v>
      </c>
      <c r="Y97" s="23">
        <f xml:space="preserve">
IF(
COUNTBLANK(K97:W97)&gt;0," ",
((1+K97)*(1+L97)*(1+M97)*(1+N97)*(1+O97)*(1+P97)*(1+Q97)*(1+R97)*(1+S97)*(1+T97)*(1+U97)*(1+V97)*(1+W97))-1
)</f>
        <v>0.12933451257033513</v>
      </c>
      <c r="Z97" s="23">
        <f xml:space="preserve">
IF(
COUNTBLANK(M97:W97)&gt;0," ",
((1+M97)*(1+N97)*(1+O97)*(1+P97)*(1+Q97)*(1+R97)*(1+S97)*(1+T97)*(1+U97)*(1+V97)*(1+W97))-1
)</f>
        <v>0.3661216450664051</v>
      </c>
      <c r="AA97" s="48">
        <f xml:space="preserve">
IF(X97=" "," ",
(1+X97)^(1/16)-1
)</f>
        <v>1.162005953824341E-2</v>
      </c>
      <c r="AB97" s="26">
        <v>1.52E-2</v>
      </c>
      <c r="AC97" s="20" t="s">
        <v>11</v>
      </c>
      <c r="AD97" s="26">
        <v>1.52E-2</v>
      </c>
      <c r="AE97" s="20" t="s">
        <v>11</v>
      </c>
    </row>
    <row r="98" spans="1:31" x14ac:dyDescent="0.2">
      <c r="C98" s="19" t="s">
        <v>27</v>
      </c>
      <c r="D98" s="20" t="s">
        <v>489</v>
      </c>
      <c r="E98" s="59">
        <v>39706</v>
      </c>
      <c r="F98" s="30">
        <v>80</v>
      </c>
      <c r="G98" s="30">
        <v>7</v>
      </c>
      <c r="H98" s="23"/>
      <c r="I98" s="26">
        <v>0.73909999999999998</v>
      </c>
      <c r="J98" s="26">
        <v>0.61429999999999996</v>
      </c>
      <c r="K98" s="26">
        <v>-0.14860000000000001</v>
      </c>
      <c r="L98" s="26">
        <v>-0.1216</v>
      </c>
      <c r="M98" s="26">
        <v>-0.51729999999999998</v>
      </c>
      <c r="N98" s="26">
        <v>8.9300000000000004E-2</v>
      </c>
      <c r="O98" s="26">
        <v>-0.17510000000000001</v>
      </c>
      <c r="P98" s="26">
        <v>0.45340000000000003</v>
      </c>
      <c r="Q98" s="26">
        <v>-7.3700000000000002E-2</v>
      </c>
      <c r="R98" s="26">
        <v>-0.14449999999999999</v>
      </c>
      <c r="S98" s="26">
        <v>0.39750000000000002</v>
      </c>
      <c r="T98" s="26">
        <v>0.16700000000000001</v>
      </c>
      <c r="U98" s="26">
        <v>-7.0999999999999994E-2</v>
      </c>
      <c r="V98" s="26">
        <v>-0.155</v>
      </c>
      <c r="W98" s="26">
        <v>-6.1000000000000004E-3</v>
      </c>
      <c r="X98" s="23" t="str">
        <f t="shared" si="4"/>
        <v xml:space="preserve"> </v>
      </c>
      <c r="Y98" s="23">
        <f t="shared" si="5"/>
        <v>-0.52461365933188242</v>
      </c>
      <c r="Z98" s="23">
        <f t="shared" si="6"/>
        <v>-0.36434608524869672</v>
      </c>
      <c r="AA98" s="48" t="str">
        <f t="shared" si="7"/>
        <v xml:space="preserve"> </v>
      </c>
      <c r="AB98" s="28">
        <v>2.3699999999999999E-2</v>
      </c>
      <c r="AC98" s="20" t="s">
        <v>11</v>
      </c>
      <c r="AD98" s="26">
        <v>2.3699999999999999E-2</v>
      </c>
      <c r="AE98" s="26" t="s">
        <v>11</v>
      </c>
    </row>
    <row r="99" spans="1:31" x14ac:dyDescent="0.2">
      <c r="C99" s="19" t="s">
        <v>692</v>
      </c>
      <c r="D99" s="20" t="s">
        <v>469</v>
      </c>
      <c r="E99" s="59">
        <v>40648</v>
      </c>
      <c r="F99" s="30">
        <v>115</v>
      </c>
      <c r="G99" s="30">
        <v>6</v>
      </c>
      <c r="H99" s="23"/>
      <c r="L99" s="26">
        <v>3.2399999999999998E-2</v>
      </c>
      <c r="M99" s="26">
        <v>3.1399999999999997E-2</v>
      </c>
      <c r="N99" s="26">
        <v>-8.4599999999999995E-2</v>
      </c>
      <c r="O99" s="26">
        <v>-0.24879999999999999</v>
      </c>
      <c r="P99" s="26">
        <v>0.32129999999999997</v>
      </c>
      <c r="Q99" s="26">
        <v>0.13150000000000001</v>
      </c>
      <c r="R99" s="26">
        <v>-0.186</v>
      </c>
      <c r="S99" s="26">
        <v>0.17599999999999999</v>
      </c>
      <c r="T99" s="26">
        <v>-6.2E-2</v>
      </c>
      <c r="U99" s="26">
        <v>0.39200000000000002</v>
      </c>
      <c r="V99" s="26">
        <v>0.24399999999999999</v>
      </c>
      <c r="W99" s="26">
        <v>-5.3699999999999998E-2</v>
      </c>
      <c r="X99" s="23" t="str">
        <f t="shared" si="4"/>
        <v xml:space="preserve"> </v>
      </c>
      <c r="Y99" s="23" t="str">
        <f t="shared" si="5"/>
        <v xml:space="preserve"> </v>
      </c>
      <c r="Z99" s="23">
        <f t="shared" si="6"/>
        <v>0.56017253514191445</v>
      </c>
      <c r="AA99" s="48" t="str">
        <f t="shared" si="7"/>
        <v xml:space="preserve"> </v>
      </c>
      <c r="AB99" s="26">
        <v>1.4999999999999999E-2</v>
      </c>
      <c r="AC99" s="20" t="s">
        <v>11</v>
      </c>
      <c r="AD99" s="26">
        <v>1.8200000000000001E-2</v>
      </c>
      <c r="AE99" s="20" t="s">
        <v>11</v>
      </c>
    </row>
    <row r="100" spans="1:31" x14ac:dyDescent="0.2">
      <c r="C100" s="19" t="s">
        <v>808</v>
      </c>
      <c r="D100" s="20" t="s">
        <v>809</v>
      </c>
      <c r="F100" s="30">
        <v>6321</v>
      </c>
      <c r="G100" s="30">
        <v>7</v>
      </c>
      <c r="H100" s="26"/>
      <c r="I100" s="26">
        <v>0.47699999999999998</v>
      </c>
      <c r="J100" s="34">
        <v>0.35299999999999998</v>
      </c>
      <c r="K100" s="26">
        <v>-0.183</v>
      </c>
      <c r="L100" s="26">
        <v>-8.5999999999999993E-2</v>
      </c>
      <c r="M100" s="26">
        <v>-0.48299999999999998</v>
      </c>
      <c r="N100" s="26">
        <v>-5.7000000000000002E-2</v>
      </c>
      <c r="O100" s="26">
        <v>-0.223</v>
      </c>
      <c r="P100" s="26">
        <v>0.501</v>
      </c>
      <c r="Q100" s="26">
        <v>2.1999999999999999E-2</v>
      </c>
      <c r="R100" s="26">
        <v>-0.18</v>
      </c>
      <c r="S100" s="26">
        <v>0.36409999999999998</v>
      </c>
      <c r="T100" s="26">
        <v>0.1696</v>
      </c>
      <c r="U100" s="26">
        <v>-4.2999999999999997E-2</v>
      </c>
      <c r="V100" s="26">
        <v>-0.12</v>
      </c>
      <c r="W100" s="26">
        <v>2.2599999999999999E-2</v>
      </c>
      <c r="X100" s="23" t="str">
        <f t="shared" si="4"/>
        <v xml:space="preserve"> </v>
      </c>
      <c r="Y100" s="23">
        <f t="shared" si="5"/>
        <v>-0.51109901282456738</v>
      </c>
      <c r="Z100" s="23">
        <f t="shared" si="6"/>
        <v>-0.34528444089435317</v>
      </c>
      <c r="AA100" s="48" t="str">
        <f t="shared" si="7"/>
        <v xml:space="preserve"> </v>
      </c>
      <c r="AB100" s="26">
        <v>2.5700000000000001E-2</v>
      </c>
      <c r="AC100" s="20" t="s">
        <v>11</v>
      </c>
      <c r="AD100" s="26">
        <v>2.5899999999999999E-2</v>
      </c>
      <c r="AE100" s="20" t="s">
        <v>11</v>
      </c>
    </row>
    <row r="101" spans="1:31" x14ac:dyDescent="0.2">
      <c r="C101" s="19" t="s">
        <v>874</v>
      </c>
      <c r="D101" s="20" t="s">
        <v>875</v>
      </c>
      <c r="E101" s="59">
        <v>30575</v>
      </c>
      <c r="F101" s="30">
        <v>128</v>
      </c>
      <c r="G101" s="30">
        <v>7</v>
      </c>
      <c r="H101" s="26">
        <v>-0.23599999999999999</v>
      </c>
      <c r="I101" s="26">
        <v>0.35899999999999999</v>
      </c>
      <c r="J101" s="34">
        <v>0.41399999999999998</v>
      </c>
      <c r="K101" s="26">
        <v>-0.20300000000000001</v>
      </c>
      <c r="L101" s="26">
        <v>-0.14499999999999999</v>
      </c>
      <c r="M101" s="26">
        <v>-0.53300000000000003</v>
      </c>
      <c r="N101" s="26">
        <v>-8.0000000000000002E-3</v>
      </c>
      <c r="O101" s="26">
        <v>-0.16600000000000001</v>
      </c>
      <c r="P101" s="26">
        <v>0.47099999999999997</v>
      </c>
      <c r="Q101" s="26">
        <v>-7.1999999999999995E-2</v>
      </c>
      <c r="R101" s="26">
        <v>-8.5000000000000006E-2</v>
      </c>
      <c r="S101" s="26">
        <v>0.40489999999999998</v>
      </c>
      <c r="T101" s="26">
        <v>0.104</v>
      </c>
      <c r="U101" s="26">
        <v>-4.9000000000000002E-2</v>
      </c>
      <c r="V101" s="26">
        <v>-0.04</v>
      </c>
      <c r="W101" s="26">
        <v>-4.0099999999999997E-2</v>
      </c>
      <c r="X101" s="23">
        <f t="shared" si="4"/>
        <v>-0.34377127796386886</v>
      </c>
      <c r="Y101" s="23">
        <f t="shared" si="5"/>
        <v>-0.55301493742885488</v>
      </c>
      <c r="Z101" s="23">
        <f t="shared" si="6"/>
        <v>-0.34405326616457155</v>
      </c>
      <c r="AA101" s="48">
        <f t="shared" si="7"/>
        <v>-2.5984311395854887E-2</v>
      </c>
      <c r="AB101" s="26">
        <v>2.12E-2</v>
      </c>
      <c r="AC101" s="20" t="s">
        <v>294</v>
      </c>
      <c r="AD101" s="26">
        <v>2.12E-2</v>
      </c>
      <c r="AE101" s="20" t="s">
        <v>11</v>
      </c>
    </row>
    <row r="102" spans="1:31" x14ac:dyDescent="0.2">
      <c r="C102" s="19" t="s">
        <v>928</v>
      </c>
      <c r="D102" s="20" t="s">
        <v>929</v>
      </c>
      <c r="E102" s="59">
        <v>30729</v>
      </c>
      <c r="F102" s="30">
        <v>246</v>
      </c>
      <c r="G102" s="30">
        <v>7</v>
      </c>
      <c r="H102" s="26">
        <v>-0.29299999999999998</v>
      </c>
      <c r="I102" s="26">
        <v>0.41399999999999998</v>
      </c>
      <c r="J102" s="34">
        <v>0.46</v>
      </c>
      <c r="K102" s="26">
        <v>-0.17860000000000001</v>
      </c>
      <c r="L102" s="26">
        <v>-0.122</v>
      </c>
      <c r="M102" s="26">
        <v>-0.52</v>
      </c>
      <c r="N102" s="26">
        <v>1E-3</v>
      </c>
      <c r="O102" s="26">
        <v>-0.17899999999999999</v>
      </c>
      <c r="P102" s="26">
        <v>0.61660000000000004</v>
      </c>
      <c r="Q102" s="26">
        <v>-6.5000000000000002E-2</v>
      </c>
      <c r="R102" s="26">
        <v>-0.13900000000000001</v>
      </c>
      <c r="S102" s="26">
        <v>0.42080000000000001</v>
      </c>
      <c r="T102" s="26">
        <v>0.191</v>
      </c>
      <c r="U102" s="26">
        <v>-6.6000000000000003E-2</v>
      </c>
      <c r="V102" s="26">
        <v>-5.8999999999999997E-2</v>
      </c>
      <c r="W102" s="26">
        <v>-5.9400000000000001E-2</v>
      </c>
      <c r="X102" s="23">
        <f t="shared" si="4"/>
        <v>-0.24405032229248225</v>
      </c>
      <c r="Y102" s="23">
        <f t="shared" si="5"/>
        <v>-0.48206983323517294</v>
      </c>
      <c r="Z102" s="23">
        <f t="shared" si="6"/>
        <v>-0.28183870922522536</v>
      </c>
      <c r="AA102" s="48">
        <f t="shared" si="7"/>
        <v>-1.7334281571859456E-2</v>
      </c>
      <c r="AB102" s="26">
        <v>2.0899999999999998E-2</v>
      </c>
      <c r="AC102" s="20" t="s">
        <v>11</v>
      </c>
      <c r="AD102" s="26">
        <v>2.0899999999999998E-2</v>
      </c>
      <c r="AE102" s="20" t="s">
        <v>11</v>
      </c>
    </row>
    <row r="103" spans="1:31" x14ac:dyDescent="0.2">
      <c r="C103" s="19" t="s">
        <v>1713</v>
      </c>
      <c r="D103" s="20" t="s">
        <v>531</v>
      </c>
      <c r="E103" s="59">
        <v>40802</v>
      </c>
      <c r="F103" s="30">
        <v>2330</v>
      </c>
      <c r="G103" s="30"/>
      <c r="H103" s="23"/>
      <c r="L103" s="26"/>
      <c r="M103" s="26"/>
      <c r="N103" s="26"/>
      <c r="O103" s="26"/>
      <c r="P103" s="26">
        <v>0.64200000000000002</v>
      </c>
      <c r="Q103" s="26">
        <v>-6.3E-2</v>
      </c>
      <c r="R103" s="26">
        <v>-0.05</v>
      </c>
      <c r="S103" s="26">
        <v>0.48299999999999998</v>
      </c>
      <c r="T103" s="26">
        <v>0.13400000000000001</v>
      </c>
      <c r="U103" s="26">
        <v>-3.5000000000000003E-2</v>
      </c>
      <c r="V103" s="26">
        <v>-5.1999999999999998E-2</v>
      </c>
      <c r="W103" s="26">
        <v>6.1800000000000001E-2</v>
      </c>
      <c r="X103" s="23" t="str">
        <f t="shared" si="4"/>
        <v xml:space="preserve"> </v>
      </c>
      <c r="Y103" s="23" t="str">
        <f t="shared" si="5"/>
        <v xml:space="preserve"> </v>
      </c>
      <c r="Z103" s="23" t="str">
        <f t="shared" si="6"/>
        <v xml:space="preserve"> </v>
      </c>
      <c r="AA103" s="48" t="str">
        <f t="shared" si="7"/>
        <v xml:space="preserve"> </v>
      </c>
      <c r="AB103" s="26"/>
      <c r="AD103" s="26"/>
      <c r="AE103" s="20" t="s">
        <v>11</v>
      </c>
    </row>
    <row r="104" spans="1:31" x14ac:dyDescent="0.2">
      <c r="C104" s="19" t="s">
        <v>927</v>
      </c>
      <c r="D104" s="20" t="s">
        <v>926</v>
      </c>
      <c r="E104" s="59"/>
      <c r="F104" s="30">
        <v>4483</v>
      </c>
      <c r="G104" s="30"/>
      <c r="H104" s="23"/>
      <c r="M104" s="26">
        <v>-0.29299999999999998</v>
      </c>
      <c r="N104" s="26">
        <v>5.5E-2</v>
      </c>
      <c r="O104" s="26">
        <v>-6.7000000000000004E-2</v>
      </c>
      <c r="P104" s="26">
        <v>0.29799999999999999</v>
      </c>
      <c r="Q104" s="26">
        <v>-2.52E-2</v>
      </c>
      <c r="R104" s="26">
        <v>3.5400000000000001E-2</v>
      </c>
      <c r="S104" s="26">
        <v>0.20599999999999999</v>
      </c>
      <c r="T104" s="26">
        <v>0.13400000000000001</v>
      </c>
      <c r="U104" s="26">
        <v>8.9999999999999993E-3</v>
      </c>
      <c r="V104" s="26"/>
      <c r="W104" s="26">
        <v>9.5000000000000001E-2</v>
      </c>
      <c r="X104" s="23" t="str">
        <f t="shared" si="4"/>
        <v xml:space="preserve"> </v>
      </c>
      <c r="Y104" s="23" t="str">
        <f t="shared" si="5"/>
        <v xml:space="preserve"> </v>
      </c>
      <c r="Z104" s="23" t="str">
        <f t="shared" si="6"/>
        <v xml:space="preserve"> </v>
      </c>
      <c r="AA104" s="48" t="str">
        <f t="shared" si="7"/>
        <v xml:space="preserve"> </v>
      </c>
      <c r="AB104" s="26">
        <v>4.0000000000000001E-3</v>
      </c>
      <c r="AD104" s="26"/>
      <c r="AE104" s="20" t="s">
        <v>11</v>
      </c>
    </row>
    <row r="105" spans="1:31" x14ac:dyDescent="0.2">
      <c r="C105" s="19" t="s">
        <v>963</v>
      </c>
      <c r="D105" s="20" t="s">
        <v>528</v>
      </c>
      <c r="E105" s="59"/>
      <c r="F105" s="30">
        <v>356</v>
      </c>
      <c r="G105" s="30"/>
      <c r="H105" s="23"/>
      <c r="M105" s="26">
        <v>-0.28799999999999998</v>
      </c>
      <c r="N105" s="26">
        <v>5.7000000000000002E-2</v>
      </c>
      <c r="O105" s="26">
        <v>-7.0999999999999994E-2</v>
      </c>
      <c r="P105" s="26">
        <v>0.29799999999999999</v>
      </c>
      <c r="Q105" s="26"/>
      <c r="R105" s="26"/>
      <c r="S105" s="26"/>
      <c r="T105" s="26"/>
      <c r="U105" s="26"/>
      <c r="V105" s="26"/>
      <c r="W105" s="26"/>
      <c r="X105" s="23" t="str">
        <f t="shared" si="4"/>
        <v xml:space="preserve"> </v>
      </c>
      <c r="Y105" s="23" t="str">
        <f t="shared" si="5"/>
        <v xml:space="preserve"> </v>
      </c>
      <c r="Z105" s="23" t="str">
        <f t="shared" si="6"/>
        <v xml:space="preserve"> </v>
      </c>
      <c r="AA105" s="48" t="str">
        <f t="shared" si="7"/>
        <v xml:space="preserve"> </v>
      </c>
      <c r="AB105" s="26">
        <v>3.0000000000000001E-3</v>
      </c>
      <c r="AD105" s="26"/>
      <c r="AE105" s="20" t="s">
        <v>11</v>
      </c>
    </row>
    <row r="106" spans="1:31" x14ac:dyDescent="0.2">
      <c r="C106" s="19" t="s">
        <v>529</v>
      </c>
      <c r="D106" s="20" t="s">
        <v>530</v>
      </c>
      <c r="E106" s="59">
        <v>39892</v>
      </c>
      <c r="F106" s="30">
        <v>132</v>
      </c>
      <c r="G106" s="30"/>
      <c r="H106" s="23"/>
      <c r="M106" s="26">
        <v>-0.29499999999999998</v>
      </c>
      <c r="N106" s="26">
        <v>5.0999999999999997E-2</v>
      </c>
      <c r="O106" s="26">
        <v>-7.3999999999999996E-2</v>
      </c>
      <c r="P106" s="26">
        <v>0.39</v>
      </c>
      <c r="Q106" s="26"/>
      <c r="R106" s="26"/>
      <c r="S106" s="26"/>
      <c r="T106" s="26"/>
      <c r="U106" s="26"/>
      <c r="V106" s="26"/>
      <c r="W106" s="26"/>
      <c r="X106" s="23" t="str">
        <f t="shared" si="4"/>
        <v xml:space="preserve"> </v>
      </c>
      <c r="Y106" s="23" t="str">
        <f t="shared" si="5"/>
        <v xml:space="preserve"> </v>
      </c>
      <c r="Z106" s="23" t="str">
        <f t="shared" si="6"/>
        <v xml:space="preserve"> </v>
      </c>
      <c r="AA106" s="48" t="str">
        <f t="shared" si="7"/>
        <v xml:space="preserve"> </v>
      </c>
      <c r="AB106" s="26">
        <v>8.0000000000000002E-3</v>
      </c>
      <c r="AC106" s="20" t="s">
        <v>11</v>
      </c>
      <c r="AD106" s="26"/>
      <c r="AE106" s="20" t="s">
        <v>11</v>
      </c>
    </row>
    <row r="107" spans="1:31" x14ac:dyDescent="0.2">
      <c r="C107" s="38" t="s">
        <v>1252</v>
      </c>
      <c r="D107" s="20" t="s">
        <v>1253</v>
      </c>
      <c r="E107" s="59"/>
      <c r="F107" s="30">
        <v>752</v>
      </c>
      <c r="G107" s="30">
        <v>7</v>
      </c>
      <c r="I107" s="23">
        <v>0.27700000000000002</v>
      </c>
      <c r="J107" s="26">
        <v>0.248</v>
      </c>
      <c r="K107" s="26">
        <v>-0.06</v>
      </c>
      <c r="L107" s="26">
        <v>-5.8000000000000003E-2</v>
      </c>
      <c r="M107" s="26">
        <v>-9.8000000000000004E-2</v>
      </c>
      <c r="N107" s="26">
        <v>-7.1999999999999995E-2</v>
      </c>
      <c r="O107" s="26">
        <v>-0.152</v>
      </c>
      <c r="P107" s="26">
        <v>0.121</v>
      </c>
      <c r="Q107" s="26">
        <v>-0.1132</v>
      </c>
      <c r="R107" s="26">
        <v>-6.7400000000000002E-2</v>
      </c>
      <c r="S107" s="26">
        <v>0.13120000000000001</v>
      </c>
      <c r="T107" s="26">
        <v>-0.17299999999999999</v>
      </c>
      <c r="U107" s="26"/>
      <c r="V107" s="26"/>
      <c r="W107" s="26"/>
      <c r="X107" s="23" t="str">
        <f t="shared" si="4"/>
        <v xml:space="preserve"> </v>
      </c>
      <c r="Y107" s="23" t="str">
        <f t="shared" si="5"/>
        <v xml:space="preserve"> </v>
      </c>
      <c r="Z107" s="23" t="str">
        <f t="shared" si="6"/>
        <v xml:space="preserve"> </v>
      </c>
      <c r="AA107" s="48" t="str">
        <f t="shared" si="7"/>
        <v xml:space="preserve"> </v>
      </c>
      <c r="AB107" s="28">
        <v>3.5000000000000001E-3</v>
      </c>
      <c r="AC107" s="20" t="s">
        <v>11</v>
      </c>
      <c r="AD107" s="26">
        <v>3.5000000000000001E-3</v>
      </c>
      <c r="AE107" s="26" t="s">
        <v>11</v>
      </c>
    </row>
    <row r="108" spans="1:31" x14ac:dyDescent="0.2">
      <c r="C108" s="38"/>
      <c r="E108" s="59"/>
      <c r="F108" s="30"/>
      <c r="G108" s="30"/>
      <c r="I108" s="23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3" t="str">
        <f t="shared" si="4"/>
        <v xml:space="preserve"> </v>
      </c>
      <c r="Y108" s="23" t="str">
        <f t="shared" si="5"/>
        <v xml:space="preserve"> </v>
      </c>
      <c r="Z108" s="23" t="str">
        <f t="shared" si="6"/>
        <v xml:space="preserve"> </v>
      </c>
      <c r="AA108" s="48" t="str">
        <f t="shared" si="7"/>
        <v xml:space="preserve"> </v>
      </c>
      <c r="AB108" s="28"/>
      <c r="AD108" s="26"/>
      <c r="AE108" s="26"/>
    </row>
    <row r="109" spans="1:31" x14ac:dyDescent="0.2">
      <c r="E109" s="59"/>
      <c r="F109" s="30"/>
      <c r="G109" s="30"/>
      <c r="H109" s="23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3" t="str">
        <f t="shared" si="4"/>
        <v xml:space="preserve"> </v>
      </c>
      <c r="Y109" s="23" t="str">
        <f t="shared" si="5"/>
        <v xml:space="preserve"> </v>
      </c>
      <c r="Z109" s="23" t="str">
        <f t="shared" si="6"/>
        <v xml:space="preserve"> </v>
      </c>
      <c r="AA109" s="48" t="str">
        <f t="shared" si="7"/>
        <v xml:space="preserve"> </v>
      </c>
      <c r="AB109" s="26"/>
      <c r="AD109" s="26"/>
    </row>
    <row r="110" spans="1:31" x14ac:dyDescent="0.2">
      <c r="A110" s="1" t="s">
        <v>525</v>
      </c>
      <c r="E110" s="59"/>
      <c r="F110" s="30"/>
      <c r="G110" s="30"/>
      <c r="H110" s="23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3" t="str">
        <f t="shared" si="4"/>
        <v xml:space="preserve"> </v>
      </c>
      <c r="Y110" s="23" t="str">
        <f t="shared" si="5"/>
        <v xml:space="preserve"> </v>
      </c>
      <c r="Z110" s="23" t="str">
        <f t="shared" si="6"/>
        <v xml:space="preserve"> </v>
      </c>
      <c r="AA110" s="48" t="str">
        <f t="shared" si="7"/>
        <v xml:space="preserve"> </v>
      </c>
      <c r="AB110" s="26"/>
      <c r="AD110" s="26"/>
    </row>
    <row r="111" spans="1:31" x14ac:dyDescent="0.2">
      <c r="E111" s="59"/>
      <c r="F111" s="30"/>
      <c r="G111" s="30"/>
      <c r="H111" s="23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3" t="str">
        <f t="shared" si="4"/>
        <v xml:space="preserve"> </v>
      </c>
      <c r="Y111" s="23" t="str">
        <f t="shared" si="5"/>
        <v xml:space="preserve"> </v>
      </c>
      <c r="Z111" s="23" t="str">
        <f t="shared" si="6"/>
        <v xml:space="preserve"> </v>
      </c>
      <c r="AA111" s="48" t="str">
        <f t="shared" si="7"/>
        <v xml:space="preserve"> </v>
      </c>
      <c r="AB111" s="26"/>
      <c r="AD111" s="26"/>
    </row>
    <row r="112" spans="1:31" x14ac:dyDescent="0.2">
      <c r="C112" s="19" t="s">
        <v>55</v>
      </c>
      <c r="D112" s="20" t="s">
        <v>468</v>
      </c>
      <c r="E112" s="59">
        <v>36987</v>
      </c>
      <c r="F112" s="30">
        <v>3991</v>
      </c>
      <c r="G112" s="30">
        <v>6</v>
      </c>
      <c r="H112" s="23">
        <v>-0.54100000000000004</v>
      </c>
      <c r="I112" s="23">
        <v>0.21</v>
      </c>
      <c r="J112" s="26">
        <v>-0.128</v>
      </c>
      <c r="K112" s="26">
        <v>-0.215</v>
      </c>
      <c r="L112" s="26">
        <v>3.7600000000000001E-2</v>
      </c>
      <c r="M112" s="26">
        <v>0.2661</v>
      </c>
      <c r="N112" s="26">
        <v>-3.1099999999999999E-2</v>
      </c>
      <c r="O112" s="26">
        <v>-2.8199999999999999E-2</v>
      </c>
      <c r="P112" s="26">
        <v>1.32E-2</v>
      </c>
      <c r="Q112" s="26">
        <v>0.245</v>
      </c>
      <c r="R112" s="26">
        <v>-0.14000000000000001</v>
      </c>
      <c r="S112" s="26">
        <v>0.3271</v>
      </c>
      <c r="T112" s="26">
        <v>0.38</v>
      </c>
      <c r="U112" s="26">
        <v>0.245</v>
      </c>
      <c r="V112" s="26">
        <v>-0.13</v>
      </c>
      <c r="W112" s="26">
        <v>8.8400000000000006E-2</v>
      </c>
      <c r="X112" s="23">
        <f t="shared" si="4"/>
        <v>0.10144008177488617</v>
      </c>
      <c r="Y112" s="23">
        <f t="shared" si="5"/>
        <v>1.2742925868913471</v>
      </c>
      <c r="Z112" s="23">
        <f t="shared" si="6"/>
        <v>1.7922012420767017</v>
      </c>
      <c r="AA112" s="48">
        <f t="shared" si="7"/>
        <v>6.0569249889941279E-3</v>
      </c>
      <c r="AB112" s="26">
        <v>1.7500000000000002E-2</v>
      </c>
      <c r="AC112" s="20" t="s">
        <v>11</v>
      </c>
      <c r="AD112" s="26">
        <v>2.07E-2</v>
      </c>
      <c r="AE112" s="20" t="s">
        <v>11</v>
      </c>
    </row>
    <row r="113" spans="1:36" s="1" customFormat="1" ht="15" customHeight="1" x14ac:dyDescent="0.2">
      <c r="D113" s="2"/>
      <c r="E113" s="59"/>
      <c r="F113" s="11"/>
      <c r="G113" s="11"/>
      <c r="H113" s="14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23" t="str">
        <f t="shared" si="4"/>
        <v xml:space="preserve"> </v>
      </c>
      <c r="Y113" s="23" t="str">
        <f t="shared" si="5"/>
        <v xml:space="preserve"> </v>
      </c>
      <c r="Z113" s="23" t="str">
        <f t="shared" si="6"/>
        <v xml:space="preserve"> </v>
      </c>
      <c r="AA113" s="48" t="str">
        <f t="shared" si="7"/>
        <v xml:space="preserve"> </v>
      </c>
      <c r="AB113" s="16"/>
      <c r="AC113" s="2"/>
      <c r="AD113" s="12"/>
      <c r="AE113" s="12"/>
    </row>
    <row r="114" spans="1:36" s="1" customFormat="1" ht="15" customHeight="1" x14ac:dyDescent="0.2">
      <c r="D114" s="2"/>
      <c r="E114" s="59"/>
      <c r="F114" s="11"/>
      <c r="G114" s="11"/>
      <c r="H114" s="14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23" t="str">
        <f t="shared" si="4"/>
        <v xml:space="preserve"> </v>
      </c>
      <c r="Y114" s="23" t="str">
        <f t="shared" si="5"/>
        <v xml:space="preserve"> </v>
      </c>
      <c r="Z114" s="23" t="str">
        <f t="shared" si="6"/>
        <v xml:space="preserve"> </v>
      </c>
      <c r="AA114" s="48" t="str">
        <f t="shared" si="7"/>
        <v xml:space="preserve"> </v>
      </c>
      <c r="AB114" s="16"/>
      <c r="AC114" s="2"/>
      <c r="AD114" s="12"/>
      <c r="AE114" s="12"/>
    </row>
    <row r="115" spans="1:36" x14ac:dyDescent="0.2">
      <c r="A115" s="1" t="s">
        <v>15</v>
      </c>
      <c r="F115" s="23"/>
      <c r="G115" s="23"/>
      <c r="H115" s="23"/>
      <c r="X115" s="23" t="str">
        <f t="shared" si="4"/>
        <v xml:space="preserve"> </v>
      </c>
      <c r="Y115" s="23" t="str">
        <f t="shared" si="5"/>
        <v xml:space="preserve"> </v>
      </c>
      <c r="Z115" s="23" t="str">
        <f t="shared" si="6"/>
        <v xml:space="preserve"> </v>
      </c>
      <c r="AA115" s="48" t="str">
        <f t="shared" si="7"/>
        <v xml:space="preserve"> </v>
      </c>
    </row>
    <row r="116" spans="1:36" x14ac:dyDescent="0.2">
      <c r="A116" s="1"/>
      <c r="F116" s="23"/>
      <c r="G116" s="23"/>
      <c r="H116" s="23"/>
      <c r="X116" s="23" t="str">
        <f t="shared" si="4"/>
        <v xml:space="preserve"> </v>
      </c>
      <c r="Y116" s="23" t="str">
        <f t="shared" si="5"/>
        <v xml:space="preserve"> </v>
      </c>
      <c r="Z116" s="23" t="str">
        <f t="shared" si="6"/>
        <v xml:space="preserve"> </v>
      </c>
      <c r="AA116" s="48" t="str">
        <f t="shared" si="7"/>
        <v xml:space="preserve"> </v>
      </c>
    </row>
    <row r="117" spans="1:36" x14ac:dyDescent="0.2">
      <c r="C117" s="52" t="s">
        <v>1879</v>
      </c>
      <c r="D117" s="20" t="s">
        <v>1475</v>
      </c>
      <c r="E117" s="59">
        <v>35769</v>
      </c>
      <c r="F117" s="30">
        <v>6627</v>
      </c>
      <c r="G117" s="30">
        <v>6</v>
      </c>
      <c r="H117" s="26"/>
      <c r="I117" s="26"/>
      <c r="J117" s="26"/>
      <c r="K117" s="26">
        <v>-2.7E-2</v>
      </c>
      <c r="L117" s="26">
        <v>5.7000000000000002E-2</v>
      </c>
      <c r="M117" s="26">
        <v>0.22500000000000001</v>
      </c>
      <c r="N117" s="26">
        <v>0.26050000000000001</v>
      </c>
      <c r="O117" s="26">
        <v>0.188</v>
      </c>
      <c r="P117" s="26">
        <v>8.9300000000000004E-2</v>
      </c>
      <c r="Q117" s="26">
        <v>0.28349999999999997</v>
      </c>
      <c r="R117" s="26">
        <v>8.6999999999999994E-2</v>
      </c>
      <c r="S117" s="26">
        <v>0.43940000000000001</v>
      </c>
      <c r="T117" s="26">
        <v>0.71020000000000005</v>
      </c>
      <c r="U117" s="26">
        <v>0.21970000000000001</v>
      </c>
      <c r="V117" s="26">
        <v>-0.41489999999999999</v>
      </c>
      <c r="W117" s="26">
        <v>0.60029999999999994</v>
      </c>
      <c r="X117" s="23" t="str">
        <f t="shared" si="4"/>
        <v xml:space="preserve"> </v>
      </c>
      <c r="Y117" s="23">
        <f xml:space="preserve">
IF(
COUNTBLANK(K117:W117)&gt;0," ",
((1+K117)*(1+L117)*(1+M117)*(1+N117)*(1+O117)*(1+P117)*(1+Q117)*(1+R117)*(1+S117)*(1+T117)*(1+U117)*(1+V117)*(1+W117))-1
)</f>
        <v>7.0606312751427804</v>
      </c>
      <c r="Z117" s="23">
        <f t="shared" si="6"/>
        <v>6.8375663006597049</v>
      </c>
      <c r="AA117" s="48" t="str">
        <f t="shared" si="7"/>
        <v xml:space="preserve"> </v>
      </c>
      <c r="AB117" s="26">
        <v>1.4999999999999999E-2</v>
      </c>
      <c r="AC117" s="20" t="s">
        <v>11</v>
      </c>
      <c r="AD117" s="26">
        <v>1.7100000000000001E-2</v>
      </c>
      <c r="AE117" s="26" t="s">
        <v>11</v>
      </c>
    </row>
    <row r="118" spans="1:36" x14ac:dyDescent="0.2">
      <c r="C118" s="19" t="s">
        <v>1669</v>
      </c>
      <c r="D118" s="20" t="s">
        <v>1668</v>
      </c>
      <c r="E118" s="59">
        <v>36619</v>
      </c>
      <c r="F118" s="30">
        <v>5267</v>
      </c>
      <c r="G118" s="30">
        <v>6</v>
      </c>
      <c r="H118" s="26"/>
      <c r="I118" s="26"/>
      <c r="J118" s="26">
        <v>0.28050000000000003</v>
      </c>
      <c r="K118" s="26">
        <v>-1.3599999999999999E-2</v>
      </c>
      <c r="L118" s="26">
        <v>6.3700000000000007E-2</v>
      </c>
      <c r="M118" s="26">
        <v>0.32040000000000002</v>
      </c>
      <c r="N118" s="26">
        <v>0.2041</v>
      </c>
      <c r="O118" s="26">
        <v>0.1588</v>
      </c>
      <c r="P118" s="26">
        <v>4.0000000000000002E-4</v>
      </c>
      <c r="Q118" s="26">
        <v>0.1045</v>
      </c>
      <c r="R118" s="26">
        <v>2.0199999999999999E-2</v>
      </c>
      <c r="S118" s="26">
        <v>0.33929999999999999</v>
      </c>
      <c r="T118" s="26">
        <v>0.3</v>
      </c>
      <c r="U118" s="26">
        <v>0.24199999999999999</v>
      </c>
      <c r="V118" s="26">
        <v>-0.33700000000000002</v>
      </c>
      <c r="W118" s="26">
        <v>0.3301</v>
      </c>
      <c r="X118" s="23" t="str">
        <f t="shared" si="4"/>
        <v xml:space="preserve"> </v>
      </c>
      <c r="Y118" s="23">
        <f t="shared" si="5"/>
        <v>3.1554125082612261</v>
      </c>
      <c r="Z118" s="23">
        <f t="shared" si="6"/>
        <v>2.9604261543160004</v>
      </c>
      <c r="AA118" s="48" t="str">
        <f t="shared" si="7"/>
        <v xml:space="preserve"> </v>
      </c>
      <c r="AB118" s="26">
        <v>2.2499999999999999E-2</v>
      </c>
      <c r="AC118" s="29" t="s">
        <v>11</v>
      </c>
      <c r="AD118" s="26">
        <v>2.5600000000000001E-2</v>
      </c>
      <c r="AE118" s="29" t="s">
        <v>11</v>
      </c>
    </row>
    <row r="119" spans="1:36" x14ac:dyDescent="0.2">
      <c r="C119" s="19" t="s">
        <v>966</v>
      </c>
      <c r="D119" s="20" t="s">
        <v>38</v>
      </c>
      <c r="E119" s="59">
        <v>36888</v>
      </c>
      <c r="F119" s="30">
        <v>463</v>
      </c>
      <c r="G119" s="30">
        <v>7</v>
      </c>
      <c r="H119" s="23">
        <v>-0.34399999999999997</v>
      </c>
      <c r="I119" s="26">
        <v>0.34200000000000003</v>
      </c>
      <c r="J119" s="26">
        <v>0.20300000000000001</v>
      </c>
      <c r="K119" s="26">
        <v>-6.8000000000000005E-2</v>
      </c>
      <c r="L119" s="26">
        <v>0.13700000000000001</v>
      </c>
      <c r="M119" s="34">
        <v>0.33</v>
      </c>
      <c r="N119" s="26">
        <v>0.215</v>
      </c>
      <c r="O119" s="26">
        <v>-4.3999999999999997E-2</v>
      </c>
      <c r="P119" s="26">
        <v>0.25169999999999998</v>
      </c>
      <c r="Q119" s="26">
        <v>-4.9700000000000001E-2</v>
      </c>
      <c r="R119" s="26">
        <v>-0.104</v>
      </c>
      <c r="S119" s="26">
        <v>0.19739999999999999</v>
      </c>
      <c r="T119" s="26">
        <v>-0.16900000000000001</v>
      </c>
      <c r="U119" s="26">
        <v>0.374</v>
      </c>
      <c r="V119" s="26">
        <v>0.13200000000000001</v>
      </c>
      <c r="W119" s="26">
        <v>7.9699999999999993E-2</v>
      </c>
      <c r="X119" s="23">
        <f t="shared" si="4"/>
        <v>2.0876616269250321</v>
      </c>
      <c r="Y119" s="23">
        <f t="shared" si="5"/>
        <v>1.9154642334529108</v>
      </c>
      <c r="Z119" s="23">
        <f t="shared" si="6"/>
        <v>1.7512581424772971</v>
      </c>
      <c r="AA119" s="48">
        <f t="shared" si="7"/>
        <v>7.3005273204971077E-2</v>
      </c>
      <c r="AB119" s="26">
        <v>1.7000000000000001E-2</v>
      </c>
      <c r="AC119" s="20" t="s">
        <v>11</v>
      </c>
      <c r="AD119" s="26">
        <v>2.3400000000000001E-2</v>
      </c>
      <c r="AE119" s="20" t="s">
        <v>11</v>
      </c>
    </row>
    <row r="120" spans="1:36" x14ac:dyDescent="0.2">
      <c r="C120" s="19" t="s">
        <v>967</v>
      </c>
      <c r="D120" s="20" t="s">
        <v>39</v>
      </c>
      <c r="E120" s="59">
        <v>36831</v>
      </c>
      <c r="F120" s="30">
        <v>113</v>
      </c>
      <c r="G120" s="30">
        <v>6</v>
      </c>
      <c r="H120" s="23">
        <v>-0.45450000000000002</v>
      </c>
      <c r="I120" s="26">
        <v>0.39200000000000002</v>
      </c>
      <c r="J120" s="26">
        <v>0.24010000000000001</v>
      </c>
      <c r="K120" s="26">
        <v>-6.5000000000000002E-2</v>
      </c>
      <c r="L120" s="26">
        <v>0.2208</v>
      </c>
      <c r="M120" s="26">
        <v>0.2636</v>
      </c>
      <c r="N120" s="26">
        <v>0.1956</v>
      </c>
      <c r="O120" s="26">
        <v>5.7599999999999998E-2</v>
      </c>
      <c r="P120" s="26">
        <v>0.20949999999999999</v>
      </c>
      <c r="Q120" s="26">
        <v>-2.7900000000000001E-2</v>
      </c>
      <c r="R120" s="26">
        <v>-0.11269999999999999</v>
      </c>
      <c r="S120" s="26">
        <v>0.30880000000000002</v>
      </c>
      <c r="T120" s="26">
        <v>-0.12809999999999999</v>
      </c>
      <c r="U120" s="26">
        <v>0.38290000000000002</v>
      </c>
      <c r="V120" s="26">
        <v>-0.24729999999999999</v>
      </c>
      <c r="W120" s="26">
        <v>0.33069999999999999</v>
      </c>
      <c r="X120" s="23">
        <f t="shared" si="4"/>
        <v>1.8319390742704682</v>
      </c>
      <c r="Y120" s="23">
        <f t="shared" si="5"/>
        <v>2.00741393765195</v>
      </c>
      <c r="Z120" s="23">
        <f t="shared" si="6"/>
        <v>1.6347358247173323</v>
      </c>
      <c r="AA120" s="48">
        <f t="shared" si="7"/>
        <v>6.7223166722889527E-2</v>
      </c>
      <c r="AB120" s="26">
        <v>1.2500000000000001E-2</v>
      </c>
      <c r="AC120" s="20" t="s">
        <v>9</v>
      </c>
      <c r="AE120" s="20" t="s">
        <v>11</v>
      </c>
    </row>
    <row r="121" spans="1:36" x14ac:dyDescent="0.2">
      <c r="C121" s="19" t="s">
        <v>968</v>
      </c>
      <c r="D121" s="20" t="s">
        <v>651</v>
      </c>
      <c r="E121" s="59">
        <v>36854</v>
      </c>
      <c r="F121" s="30">
        <v>44</v>
      </c>
      <c r="G121" s="30">
        <v>6</v>
      </c>
      <c r="H121" s="23">
        <v>-0.59540000000000004</v>
      </c>
      <c r="I121" s="26">
        <v>0.73470000000000002</v>
      </c>
      <c r="J121" s="26">
        <v>5.4399999999999997E-2</v>
      </c>
      <c r="K121" s="26">
        <v>-0.24909999999999999</v>
      </c>
      <c r="L121" s="26">
        <v>0.105</v>
      </c>
      <c r="M121" s="26">
        <v>0.28100000000000003</v>
      </c>
      <c r="N121" s="26">
        <v>0.1421</v>
      </c>
      <c r="O121" s="26">
        <v>0.16850000000000001</v>
      </c>
      <c r="P121" s="26">
        <v>-3.5999999999999999E-3</v>
      </c>
      <c r="Q121" s="26">
        <v>0.1978</v>
      </c>
      <c r="R121" s="26">
        <v>-3.8E-3</v>
      </c>
      <c r="S121" s="26">
        <v>0.27250000000000002</v>
      </c>
      <c r="T121" s="26">
        <v>0.49399999999999999</v>
      </c>
      <c r="U121" s="26">
        <v>4.5699999999999998E-2</v>
      </c>
      <c r="V121" s="26">
        <v>-0.45679999999999998</v>
      </c>
      <c r="W121" s="26">
        <v>0.41189999999999999</v>
      </c>
      <c r="X121" s="23">
        <f t="shared" si="4"/>
        <v>0.90294298136126305</v>
      </c>
      <c r="Y121" s="23">
        <f t="shared" si="5"/>
        <v>1.5714028526963535</v>
      </c>
      <c r="Z121" s="23">
        <f t="shared" si="6"/>
        <v>2.0990297045612865</v>
      </c>
      <c r="AA121" s="48">
        <f t="shared" si="7"/>
        <v>4.1032075736653795E-2</v>
      </c>
      <c r="AB121" s="26">
        <v>2.2499999999999999E-2</v>
      </c>
      <c r="AC121" s="20" t="s">
        <v>652</v>
      </c>
      <c r="AD121" s="26">
        <v>2.2499999999999999E-2</v>
      </c>
      <c r="AE121" s="20" t="s">
        <v>11</v>
      </c>
    </row>
    <row r="122" spans="1:36" x14ac:dyDescent="0.2">
      <c r="C122" s="19" t="s">
        <v>969</v>
      </c>
      <c r="D122" s="20" t="s">
        <v>392</v>
      </c>
      <c r="E122" s="59">
        <v>39055</v>
      </c>
      <c r="F122" s="30">
        <v>960</v>
      </c>
      <c r="G122" s="30">
        <v>6</v>
      </c>
      <c r="H122" s="23">
        <v>-0.441</v>
      </c>
      <c r="I122" s="26">
        <v>0.20100000000000001</v>
      </c>
      <c r="J122" s="26">
        <v>0.218</v>
      </c>
      <c r="K122" s="26">
        <v>-1.9E-2</v>
      </c>
      <c r="L122" s="26">
        <v>5.7000000000000002E-2</v>
      </c>
      <c r="M122" s="26">
        <v>0.33300000000000002</v>
      </c>
      <c r="N122" s="26">
        <v>0.2707</v>
      </c>
      <c r="O122" s="26">
        <v>0.1137</v>
      </c>
      <c r="P122" s="26">
        <v>8.3799999999999999E-2</v>
      </c>
      <c r="Q122" s="26">
        <v>6.0999999999999999E-2</v>
      </c>
      <c r="R122" s="26">
        <v>-6.0000000000000001E-3</v>
      </c>
      <c r="S122" s="26">
        <v>0.377</v>
      </c>
      <c r="T122" s="26">
        <v>8.6999999999999994E-2</v>
      </c>
      <c r="U122" s="26">
        <v>0.29699999999999999</v>
      </c>
      <c r="V122" s="26">
        <v>-8.4000000000000005E-2</v>
      </c>
      <c r="W122" s="26">
        <v>7.7299999999999994E-2</v>
      </c>
      <c r="X122" s="23">
        <f t="shared" si="4"/>
        <v>2.5024666298405456</v>
      </c>
      <c r="Y122" s="23">
        <f t="shared" si="5"/>
        <v>3.2832349995205856</v>
      </c>
      <c r="Z122" s="23">
        <f t="shared" si="6"/>
        <v>3.1307404541738499</v>
      </c>
      <c r="AA122" s="48">
        <f t="shared" si="7"/>
        <v>8.1492159767313055E-2</v>
      </c>
      <c r="AB122" s="26">
        <v>1.4999999999999999E-2</v>
      </c>
      <c r="AC122" s="20" t="s">
        <v>11</v>
      </c>
      <c r="AD122" s="26">
        <v>1.9E-2</v>
      </c>
      <c r="AE122" s="20" t="s">
        <v>11</v>
      </c>
    </row>
    <row r="123" spans="1:36" x14ac:dyDescent="0.2">
      <c r="C123" s="19" t="s">
        <v>965</v>
      </c>
      <c r="D123" s="20" t="s">
        <v>886</v>
      </c>
      <c r="E123" s="59">
        <v>41075</v>
      </c>
      <c r="F123" s="30">
        <v>287</v>
      </c>
      <c r="G123" s="30">
        <v>5</v>
      </c>
      <c r="H123" s="23"/>
      <c r="I123" s="26"/>
      <c r="J123" s="26"/>
      <c r="K123" s="26"/>
      <c r="L123" s="26"/>
      <c r="M123" s="26">
        <v>0.29039999999999999</v>
      </c>
      <c r="N123" s="26">
        <v>0.28439999999999999</v>
      </c>
      <c r="O123" s="26">
        <v>0.1163</v>
      </c>
      <c r="P123" s="26">
        <v>7.5300000000000006E-2</v>
      </c>
      <c r="Q123" s="26">
        <v>5.0200000000000002E-2</v>
      </c>
      <c r="R123" s="26">
        <v>6.6000000000000003E-2</v>
      </c>
      <c r="S123" s="26">
        <v>0.29980000000000001</v>
      </c>
      <c r="T123" s="26">
        <v>0.13500000000000001</v>
      </c>
      <c r="U123" s="26">
        <v>0.35499999999999998</v>
      </c>
      <c r="V123" s="26">
        <v>-0.16300000000000001</v>
      </c>
      <c r="W123" s="26">
        <v>0.28070000000000001</v>
      </c>
      <c r="X123" s="23" t="str">
        <f t="shared" si="4"/>
        <v xml:space="preserve"> </v>
      </c>
      <c r="Y123" s="23" t="str">
        <f t="shared" si="5"/>
        <v xml:space="preserve"> </v>
      </c>
      <c r="Z123" s="23">
        <f t="shared" si="6"/>
        <v>3.7725336298397121</v>
      </c>
      <c r="AA123" s="48" t="str">
        <f t="shared" si="7"/>
        <v xml:space="preserve"> </v>
      </c>
      <c r="AB123" s="26">
        <v>0.02</v>
      </c>
      <c r="AC123" s="20" t="s">
        <v>11</v>
      </c>
      <c r="AD123" s="26">
        <v>2.12E-2</v>
      </c>
      <c r="AE123" s="20" t="s">
        <v>11</v>
      </c>
    </row>
    <row r="124" spans="1:36" x14ac:dyDescent="0.2">
      <c r="C124" s="19" t="s">
        <v>971</v>
      </c>
      <c r="D124" s="20" t="s">
        <v>819</v>
      </c>
      <c r="E124" s="60">
        <v>40007</v>
      </c>
      <c r="F124" s="25">
        <v>6275</v>
      </c>
      <c r="G124" s="30">
        <v>6</v>
      </c>
      <c r="H124" s="26"/>
      <c r="I124" s="26"/>
      <c r="J124" s="26">
        <v>0.18099999999999999</v>
      </c>
      <c r="K124" s="26">
        <v>8.9999999999999993E-3</v>
      </c>
      <c r="L124" s="26">
        <v>0.121</v>
      </c>
      <c r="M124" s="26">
        <v>0.312</v>
      </c>
      <c r="N124" s="26">
        <v>0.26100000000000001</v>
      </c>
      <c r="O124" s="26">
        <v>0.107</v>
      </c>
      <c r="P124" s="26">
        <v>0.1603</v>
      </c>
      <c r="Q124" s="26">
        <v>2.4899999999999999E-2</v>
      </c>
      <c r="R124" s="26">
        <v>-9.4299999999999995E-2</v>
      </c>
      <c r="S124" s="26">
        <v>0.30259999999999998</v>
      </c>
      <c r="T124" s="26">
        <v>-5.0999999999999997E-2</v>
      </c>
      <c r="U124" s="26">
        <v>0.33400000000000002</v>
      </c>
      <c r="V124" s="26">
        <v>2.1999999999999999E-2</v>
      </c>
      <c r="W124" s="26">
        <v>7.3200000000000001E-2</v>
      </c>
      <c r="X124" s="23" t="str">
        <f t="shared" si="4"/>
        <v xml:space="preserve"> </v>
      </c>
      <c r="Y124" s="23">
        <f t="shared" si="5"/>
        <v>3.0354702509610547</v>
      </c>
      <c r="Z124" s="23">
        <f t="shared" si="6"/>
        <v>2.5677742874000655</v>
      </c>
      <c r="AA124" s="48" t="str">
        <f t="shared" si="7"/>
        <v xml:space="preserve"> </v>
      </c>
      <c r="AB124" s="26">
        <v>1.4999999999999999E-2</v>
      </c>
      <c r="AC124" s="20" t="s">
        <v>11</v>
      </c>
      <c r="AD124" s="29">
        <v>1.67E-2</v>
      </c>
      <c r="AE124" s="20" t="s">
        <v>11</v>
      </c>
      <c r="AI124" s="29"/>
      <c r="AJ124" s="33"/>
    </row>
    <row r="125" spans="1:36" x14ac:dyDescent="0.2">
      <c r="C125" s="19" t="s">
        <v>970</v>
      </c>
      <c r="D125" s="20" t="s">
        <v>820</v>
      </c>
      <c r="E125" s="59">
        <v>35438</v>
      </c>
      <c r="F125" s="25">
        <v>689</v>
      </c>
      <c r="G125" s="30">
        <v>6</v>
      </c>
      <c r="H125" s="28">
        <v>-0.34699999999999998</v>
      </c>
      <c r="I125" s="28">
        <v>0.28000000000000003</v>
      </c>
      <c r="J125" s="28">
        <v>0.17499999999999999</v>
      </c>
      <c r="K125" s="28">
        <v>-4.0000000000000001E-3</v>
      </c>
      <c r="L125" s="28">
        <v>7.8E-2</v>
      </c>
      <c r="M125" s="28">
        <v>0.32</v>
      </c>
      <c r="N125" s="28">
        <v>0.24099999999999999</v>
      </c>
      <c r="O125" s="28">
        <v>2.1000000000000001E-2</v>
      </c>
      <c r="P125" s="28">
        <v>0.20100000000000001</v>
      </c>
      <c r="Q125" s="28">
        <v>-5.7000000000000002E-2</v>
      </c>
      <c r="R125" s="28">
        <v>-5.9200000000000003E-2</v>
      </c>
      <c r="S125" s="28">
        <v>0.24179999999999999</v>
      </c>
      <c r="T125" s="28">
        <v>-7.4999999999999997E-2</v>
      </c>
      <c r="U125" s="28">
        <v>0.29499999999999998</v>
      </c>
      <c r="V125" s="28">
        <v>1E-3</v>
      </c>
      <c r="W125" s="28">
        <v>7.3099999999999998E-2</v>
      </c>
      <c r="X125" s="23">
        <f t="shared" si="4"/>
        <v>2.0026174864255064</v>
      </c>
      <c r="Y125" s="23">
        <f t="shared" si="5"/>
        <v>2.0573065866474556</v>
      </c>
      <c r="Z125" s="23">
        <f t="shared" si="6"/>
        <v>1.8474813788059996</v>
      </c>
      <c r="AA125" s="48">
        <f t="shared" si="7"/>
        <v>7.1133865981062749E-2</v>
      </c>
      <c r="AB125" s="26">
        <v>1.4999999999999999E-2</v>
      </c>
      <c r="AC125" s="20" t="s">
        <v>11</v>
      </c>
      <c r="AD125" s="26">
        <v>1.8100000000000002E-2</v>
      </c>
      <c r="AE125" s="20" t="s">
        <v>11</v>
      </c>
    </row>
    <row r="126" spans="1:36" x14ac:dyDescent="0.2">
      <c r="C126" s="19" t="s">
        <v>972</v>
      </c>
      <c r="D126" s="20" t="s">
        <v>590</v>
      </c>
      <c r="E126" s="59">
        <v>37540</v>
      </c>
      <c r="F126" s="30">
        <v>175</v>
      </c>
      <c r="G126" s="30">
        <v>6</v>
      </c>
      <c r="H126" s="26">
        <v>-0.32300000000000001</v>
      </c>
      <c r="I126" s="26">
        <v>0.22</v>
      </c>
      <c r="J126" s="26">
        <v>0.29100000000000004</v>
      </c>
      <c r="K126" s="26">
        <v>-7.0000000000000007E-2</v>
      </c>
      <c r="L126" s="26">
        <v>0.14599999999999999</v>
      </c>
      <c r="M126" s="26">
        <v>0.3165</v>
      </c>
      <c r="N126" s="26">
        <v>0.2417</v>
      </c>
      <c r="O126" s="26">
        <v>0.1118</v>
      </c>
      <c r="P126" s="26">
        <v>0.13139999999999999</v>
      </c>
      <c r="Q126" s="26">
        <v>7.4300000000000005E-2</v>
      </c>
      <c r="R126" s="26">
        <v>-4.6199999999999998E-2</v>
      </c>
      <c r="S126" s="26">
        <v>0.33</v>
      </c>
      <c r="T126" s="26">
        <v>0.128</v>
      </c>
      <c r="U126" s="26">
        <v>0.16700000000000001</v>
      </c>
      <c r="V126" s="26">
        <v>-0.192</v>
      </c>
      <c r="W126" s="26">
        <v>6.9000000000000006E-2</v>
      </c>
      <c r="X126" s="23">
        <f t="shared" si="4"/>
        <v>2.6209810580235846</v>
      </c>
      <c r="Y126" s="23">
        <f t="shared" si="5"/>
        <v>2.3958735578491583</v>
      </c>
      <c r="Z126" s="23">
        <f t="shared" si="6"/>
        <v>2.186280055779954</v>
      </c>
      <c r="AA126" s="48">
        <f t="shared" si="7"/>
        <v>8.3743837125682674E-2</v>
      </c>
      <c r="AB126" s="26">
        <v>1.7999999999999999E-2</v>
      </c>
      <c r="AC126" s="29" t="s">
        <v>11</v>
      </c>
      <c r="AD126" s="26">
        <v>0.02</v>
      </c>
      <c r="AE126" s="29" t="s">
        <v>11</v>
      </c>
    </row>
    <row r="127" spans="1:36" x14ac:dyDescent="0.2">
      <c r="C127" s="52" t="s">
        <v>1882</v>
      </c>
      <c r="D127" s="20" t="s">
        <v>1697</v>
      </c>
      <c r="E127" s="60">
        <v>41096</v>
      </c>
      <c r="F127" s="25">
        <v>59</v>
      </c>
      <c r="G127" s="30">
        <v>5</v>
      </c>
      <c r="H127" s="26"/>
      <c r="I127" s="26"/>
      <c r="J127" s="26"/>
      <c r="K127" s="26"/>
      <c r="L127" s="26"/>
      <c r="M127" s="26"/>
      <c r="N127" s="26">
        <v>8.2900000000000001E-2</v>
      </c>
      <c r="O127" s="26">
        <v>1.23E-2</v>
      </c>
      <c r="P127" s="26">
        <v>4.02E-2</v>
      </c>
      <c r="Q127" s="26">
        <v>0.21890000000000001</v>
      </c>
      <c r="R127" s="26">
        <v>1.7500000000000002E-2</v>
      </c>
      <c r="S127" s="26">
        <v>0.30520000000000003</v>
      </c>
      <c r="T127" s="26">
        <v>0.32700000000000001</v>
      </c>
      <c r="U127" s="26">
        <v>0.23</v>
      </c>
      <c r="V127" s="26">
        <v>-0.23400000000000001</v>
      </c>
      <c r="W127" s="26">
        <v>0.30399999999999999</v>
      </c>
      <c r="X127" s="23" t="str">
        <f t="shared" si="4"/>
        <v xml:space="preserve"> </v>
      </c>
      <c r="Y127" s="23" t="str">
        <f t="shared" si="5"/>
        <v xml:space="preserve"> </v>
      </c>
      <c r="Z127" s="23" t="str">
        <f t="shared" si="6"/>
        <v xml:space="preserve"> </v>
      </c>
      <c r="AA127" s="48" t="str">
        <f t="shared" si="7"/>
        <v xml:space="preserve"> </v>
      </c>
      <c r="AB127" s="26">
        <v>2.4E-2</v>
      </c>
      <c r="AC127" s="20" t="s">
        <v>1037</v>
      </c>
      <c r="AD127" s="29">
        <v>2.4E-2</v>
      </c>
      <c r="AE127" s="20" t="s">
        <v>11</v>
      </c>
      <c r="AI127" s="29"/>
      <c r="AJ127" s="33"/>
    </row>
    <row r="128" spans="1:36" x14ac:dyDescent="0.2">
      <c r="C128" s="52"/>
      <c r="E128" s="60"/>
      <c r="F128" s="25"/>
      <c r="G128" s="30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3" t="str">
        <f t="shared" si="4"/>
        <v xml:space="preserve"> </v>
      </c>
      <c r="Y128" s="23" t="str">
        <f t="shared" si="5"/>
        <v xml:space="preserve"> </v>
      </c>
      <c r="Z128" s="23" t="str">
        <f t="shared" si="6"/>
        <v xml:space="preserve"> </v>
      </c>
      <c r="AA128" s="48" t="str">
        <f t="shared" si="7"/>
        <v xml:space="preserve"> </v>
      </c>
      <c r="AB128" s="26"/>
      <c r="AD128" s="29"/>
      <c r="AI128" s="29"/>
      <c r="AJ128" s="33"/>
    </row>
    <row r="129" spans="3:36" x14ac:dyDescent="0.2">
      <c r="C129" s="19" t="s">
        <v>974</v>
      </c>
      <c r="D129" s="20" t="s">
        <v>472</v>
      </c>
      <c r="E129" s="59">
        <v>41549</v>
      </c>
      <c r="F129" s="30">
        <v>1609</v>
      </c>
      <c r="G129" s="30">
        <v>5</v>
      </c>
      <c r="H129" s="23"/>
      <c r="I129" s="26"/>
      <c r="J129" s="26"/>
      <c r="K129" s="26"/>
      <c r="L129" s="26"/>
      <c r="M129" s="26"/>
      <c r="N129" s="26">
        <v>9.4E-2</v>
      </c>
      <c r="O129" s="26">
        <v>1.2999999999999999E-2</v>
      </c>
      <c r="P129" s="26">
        <v>0.156</v>
      </c>
      <c r="Q129" s="26">
        <v>0.18679999999999999</v>
      </c>
      <c r="R129" s="26">
        <v>-0.105</v>
      </c>
      <c r="S129" s="26">
        <v>0.31680000000000003</v>
      </c>
      <c r="T129" s="26">
        <v>4.4200000000000003E-2</v>
      </c>
      <c r="U129" s="26">
        <v>0.34189999999999998</v>
      </c>
      <c r="V129" s="26">
        <v>-0.113</v>
      </c>
      <c r="W129" s="26">
        <v>0.14799999999999999</v>
      </c>
      <c r="X129" s="23" t="str">
        <f t="shared" si="4"/>
        <v xml:space="preserve"> </v>
      </c>
      <c r="Y129" s="23" t="str">
        <f t="shared" si="5"/>
        <v xml:space="preserve"> </v>
      </c>
      <c r="Z129" s="23" t="str">
        <f t="shared" si="6"/>
        <v xml:space="preserve"> </v>
      </c>
      <c r="AA129" s="48" t="str">
        <f t="shared" si="7"/>
        <v xml:space="preserve"> </v>
      </c>
      <c r="AB129" s="26">
        <v>1.4999999999999999E-2</v>
      </c>
      <c r="AC129" s="20" t="s">
        <v>11</v>
      </c>
      <c r="AD129" s="26">
        <v>1.6799999999999999E-2</v>
      </c>
      <c r="AE129" s="20" t="s">
        <v>11</v>
      </c>
    </row>
    <row r="130" spans="3:36" x14ac:dyDescent="0.2">
      <c r="C130" s="19" t="s">
        <v>975</v>
      </c>
      <c r="D130" s="20" t="s">
        <v>473</v>
      </c>
      <c r="E130" s="59">
        <v>38901</v>
      </c>
      <c r="F130" s="30">
        <v>3241</v>
      </c>
      <c r="G130" s="30">
        <v>5</v>
      </c>
      <c r="H130" s="23">
        <v>-0.40699999999999997</v>
      </c>
      <c r="I130" s="26">
        <v>0.40200000000000002</v>
      </c>
      <c r="J130" s="26">
        <v>0.123</v>
      </c>
      <c r="K130" s="26">
        <v>-3.6999999999999998E-2</v>
      </c>
      <c r="L130" s="26">
        <v>0.16200000000000001</v>
      </c>
      <c r="M130" s="26">
        <v>0.35599999999999998</v>
      </c>
      <c r="N130" s="26">
        <v>0.17299999999999999</v>
      </c>
      <c r="O130" s="26">
        <v>7.0000000000000001E-3</v>
      </c>
      <c r="P130" s="26">
        <v>9.2999999999999999E-2</v>
      </c>
      <c r="Q130" s="26">
        <v>9.5000000000000001E-2</v>
      </c>
      <c r="R130" s="26">
        <v>-6.9000000000000006E-2</v>
      </c>
      <c r="S130" s="26">
        <v>0.109</v>
      </c>
      <c r="T130" s="26">
        <v>0.04</v>
      </c>
      <c r="U130" s="26">
        <v>0.24199999999999999</v>
      </c>
      <c r="V130" s="26">
        <v>-5.5E-2</v>
      </c>
      <c r="W130" s="26">
        <v>0.115</v>
      </c>
      <c r="X130" s="23">
        <f t="shared" si="4"/>
        <v>1.8143568915154877</v>
      </c>
      <c r="Y130" s="23">
        <f t="shared" si="5"/>
        <v>2.0143710256844014</v>
      </c>
      <c r="Z130" s="23">
        <f t="shared" si="6"/>
        <v>1.6937934431847559</v>
      </c>
      <c r="AA130" s="48">
        <f t="shared" si="7"/>
        <v>6.6807838645749351E-2</v>
      </c>
      <c r="AB130" s="26">
        <v>1.4999999999999999E-2</v>
      </c>
      <c r="AC130" s="20" t="s">
        <v>11</v>
      </c>
      <c r="AD130" s="26">
        <v>1.89E-2</v>
      </c>
      <c r="AE130" s="20" t="s">
        <v>11</v>
      </c>
    </row>
    <row r="131" spans="3:36" x14ac:dyDescent="0.2">
      <c r="C131" s="19" t="s">
        <v>1676</v>
      </c>
      <c r="D131" s="20" t="s">
        <v>1675</v>
      </c>
      <c r="E131" s="59"/>
      <c r="F131" s="30">
        <v>366</v>
      </c>
      <c r="G131" s="30"/>
      <c r="H131" s="23"/>
      <c r="I131" s="26"/>
      <c r="J131" s="26"/>
      <c r="K131" s="26"/>
      <c r="L131" s="26"/>
      <c r="M131" s="26"/>
      <c r="N131" s="26"/>
      <c r="O131" s="26"/>
      <c r="P131" s="26">
        <v>0.20499999999999999</v>
      </c>
      <c r="Q131" s="26">
        <v>-5.0000000000000001E-3</v>
      </c>
      <c r="R131" s="26">
        <v>-7.8E-2</v>
      </c>
      <c r="S131" s="26">
        <v>0.32800000000000001</v>
      </c>
      <c r="T131" s="26">
        <v>-1.6E-2</v>
      </c>
      <c r="U131" s="26">
        <v>0.317</v>
      </c>
      <c r="V131" s="26">
        <v>-0.14599999999999999</v>
      </c>
      <c r="W131" s="26">
        <v>0.12690000000000001</v>
      </c>
      <c r="X131" s="23" t="str">
        <f t="shared" si="4"/>
        <v xml:space="preserve"> </v>
      </c>
      <c r="Y131" s="23" t="str">
        <f t="shared" si="5"/>
        <v xml:space="preserve"> </v>
      </c>
      <c r="Z131" s="23" t="str">
        <f t="shared" si="6"/>
        <v xml:space="preserve"> </v>
      </c>
      <c r="AA131" s="48" t="str">
        <f t="shared" si="7"/>
        <v xml:space="preserve"> </v>
      </c>
      <c r="AB131" s="26">
        <v>1.84E-2</v>
      </c>
      <c r="AD131" s="26"/>
    </row>
    <row r="132" spans="3:36" x14ac:dyDescent="0.2">
      <c r="C132" s="52" t="s">
        <v>1880</v>
      </c>
      <c r="D132" s="20" t="s">
        <v>1280</v>
      </c>
      <c r="E132" s="59">
        <v>36969</v>
      </c>
      <c r="F132" s="30">
        <v>742</v>
      </c>
      <c r="G132" s="30">
        <v>6</v>
      </c>
      <c r="H132" s="23"/>
      <c r="I132" s="26"/>
      <c r="J132" s="26"/>
      <c r="K132" s="26">
        <v>2.1999999999999999E-2</v>
      </c>
      <c r="L132" s="26">
        <v>9.2999999999999999E-2</v>
      </c>
      <c r="M132" s="26">
        <v>0.35799999999999998</v>
      </c>
      <c r="N132" s="26">
        <v>0.20599999999999999</v>
      </c>
      <c r="O132" s="26">
        <v>9.7000000000000003E-2</v>
      </c>
      <c r="P132" s="26">
        <v>0.217</v>
      </c>
      <c r="Q132" s="26">
        <v>1.7000000000000001E-2</v>
      </c>
      <c r="R132" s="26">
        <v>-0.104</v>
      </c>
      <c r="S132" s="26">
        <v>0.3049</v>
      </c>
      <c r="T132" s="26">
        <v>0.13469999999999999</v>
      </c>
      <c r="U132" s="26">
        <v>0.24299999999999999</v>
      </c>
      <c r="V132" s="26">
        <v>-0.14599999999999999</v>
      </c>
      <c r="W132" s="26">
        <v>0.1231</v>
      </c>
      <c r="X132" s="23" t="str">
        <f t="shared" si="4"/>
        <v xml:space="preserve"> </v>
      </c>
      <c r="Y132" s="23">
        <f t="shared" si="5"/>
        <v>2.9287103994532822</v>
      </c>
      <c r="Z132" s="23">
        <f t="shared" si="6"/>
        <v>2.5170533706340481</v>
      </c>
      <c r="AA132" s="48" t="str">
        <f t="shared" si="7"/>
        <v xml:space="preserve"> </v>
      </c>
      <c r="AB132" s="26">
        <v>1.7500000000000002E-2</v>
      </c>
      <c r="AC132" s="20" t="s">
        <v>11</v>
      </c>
      <c r="AD132" s="26">
        <v>2.2200000000000001E-2</v>
      </c>
      <c r="AE132" s="20" t="s">
        <v>11</v>
      </c>
    </row>
    <row r="133" spans="3:36" x14ac:dyDescent="0.2">
      <c r="C133" s="19" t="s">
        <v>1622</v>
      </c>
      <c r="D133" s="20" t="s">
        <v>964</v>
      </c>
      <c r="F133" s="30">
        <v>742</v>
      </c>
      <c r="G133" s="30">
        <v>6</v>
      </c>
      <c r="H133" s="23">
        <v>-0.375</v>
      </c>
      <c r="I133" s="26">
        <v>0.311</v>
      </c>
      <c r="J133" s="26">
        <v>0.28999999999999998</v>
      </c>
      <c r="K133" s="26">
        <v>-1.0999999999999999E-2</v>
      </c>
      <c r="L133" s="26">
        <v>0.109</v>
      </c>
      <c r="M133" s="26">
        <v>0.4204</v>
      </c>
      <c r="N133" s="26">
        <v>5.91E-2</v>
      </c>
      <c r="O133" s="26">
        <v>-1.4800000000000001E-2</v>
      </c>
      <c r="P133" s="26">
        <v>0.1812</v>
      </c>
      <c r="Q133" s="26">
        <v>0.1585</v>
      </c>
      <c r="R133" s="26">
        <v>-0.1067</v>
      </c>
      <c r="S133" s="26">
        <v>0.30609999999999998</v>
      </c>
      <c r="T133" s="26">
        <v>0.1323</v>
      </c>
      <c r="U133" s="26">
        <v>0.24299999999999999</v>
      </c>
      <c r="V133" s="26">
        <v>-0.14599999999999999</v>
      </c>
      <c r="W133" s="26">
        <v>0.1221</v>
      </c>
      <c r="X133" s="23">
        <f t="shared" si="4"/>
        <v>2.6998796777826595</v>
      </c>
      <c r="Y133" s="23">
        <f t="shared" si="5"/>
        <v>2.5003799008108212</v>
      </c>
      <c r="Z133" s="23">
        <f t="shared" si="6"/>
        <v>2.1914448480725506</v>
      </c>
      <c r="AA133" s="48">
        <f t="shared" si="7"/>
        <v>8.5204847515189863E-2</v>
      </c>
      <c r="AB133" s="26">
        <v>1.7500000000000002E-2</v>
      </c>
      <c r="AD133" s="26">
        <v>2.2200000000000001E-2</v>
      </c>
      <c r="AE133" s="20" t="s">
        <v>11</v>
      </c>
    </row>
    <row r="134" spans="3:36" x14ac:dyDescent="0.2">
      <c r="C134" s="19" t="s">
        <v>899</v>
      </c>
      <c r="D134" s="20" t="s">
        <v>117</v>
      </c>
      <c r="E134" s="59">
        <v>39563</v>
      </c>
      <c r="F134" s="30">
        <v>65</v>
      </c>
      <c r="G134" s="30">
        <v>5</v>
      </c>
      <c r="H134" s="23"/>
      <c r="I134" s="26">
        <v>0.41299999999999998</v>
      </c>
      <c r="J134" s="26">
        <v>0.21199999999999999</v>
      </c>
      <c r="K134" s="26">
        <v>-1.6E-2</v>
      </c>
      <c r="L134" s="26">
        <v>0.21199999999999999</v>
      </c>
      <c r="M134" s="26">
        <v>0.26900000000000002</v>
      </c>
      <c r="N134" s="26">
        <v>-3.9E-2</v>
      </c>
      <c r="O134" s="26">
        <v>-0.112</v>
      </c>
      <c r="P134" s="26">
        <v>0.14799999999999999</v>
      </c>
      <c r="Q134" s="26">
        <v>0.112</v>
      </c>
      <c r="R134" s="26">
        <v>-9.9000000000000005E-2</v>
      </c>
      <c r="S134" s="26">
        <v>0.28399999999999997</v>
      </c>
      <c r="T134" s="26">
        <v>0.17399999999999999</v>
      </c>
      <c r="U134" s="26">
        <v>0.3004</v>
      </c>
      <c r="V134" s="26">
        <v>-0.16869999999999999</v>
      </c>
      <c r="W134" s="26">
        <v>0.13059999999999999</v>
      </c>
      <c r="X134" s="23" t="str">
        <f t="shared" si="4"/>
        <v xml:space="preserve"> </v>
      </c>
      <c r="Y134" s="23">
        <f t="shared" si="5"/>
        <v>1.7368059362724191</v>
      </c>
      <c r="Z134" s="23">
        <f t="shared" si="6"/>
        <v>1.2948076285522321</v>
      </c>
      <c r="AA134" s="48" t="str">
        <f t="shared" si="7"/>
        <v xml:space="preserve"> </v>
      </c>
      <c r="AB134" s="26">
        <v>1.2E-2</v>
      </c>
      <c r="AC134" s="20" t="s">
        <v>11</v>
      </c>
      <c r="AD134" s="26">
        <v>1.2E-2</v>
      </c>
      <c r="AE134" s="20" t="s">
        <v>11</v>
      </c>
    </row>
    <row r="135" spans="3:36" x14ac:dyDescent="0.2">
      <c r="C135" s="19" t="s">
        <v>1855</v>
      </c>
      <c r="D135" s="20" t="s">
        <v>1856</v>
      </c>
      <c r="E135" s="59"/>
      <c r="F135" s="30"/>
      <c r="G135" s="30"/>
      <c r="H135" s="23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>
        <v>0.11700000000000001</v>
      </c>
      <c r="X135" s="23" t="str">
        <f t="shared" ref="X135:X198" si="8" xml:space="preserve">
IF(
COUNTBLANK(H135:W135)&gt;0," ",
((1+H135)*(1+I135)*(1+J135)*(1+K135)*(1+L135)*(1+M135)*(1+N135)*(1+O135)*(1+P135)*(1+Q135)*(1+R135)*(1+S135)*(1+T135)*(1+U135)*(1+V135)*(1+W135))-1
)</f>
        <v xml:space="preserve"> </v>
      </c>
      <c r="Y135" s="23" t="str">
        <f t="shared" ref="Y135:Y198" si="9" xml:space="preserve">
IF(
COUNTBLANK(K135:W135)&gt;0," ",
((1+K135)*(1+L135)*(1+M135)*(1+N135)*(1+O135)*(1+P135)*(1+Q135)*(1+R135)*(1+S135)*(1+T135)*(1+U135)*(1+V135)*(1+W135))-1
)</f>
        <v xml:space="preserve"> </v>
      </c>
      <c r="Z135" s="23" t="str">
        <f t="shared" ref="Z135:Z198" si="10" xml:space="preserve">
IF(
COUNTBLANK(M135:W135)&gt;0," ",
((1+M135)*(1+N135)*(1+O135)*(1+P135)*(1+Q135)*(1+R135)*(1+S135)*(1+T135)*(1+U135)*(1+V135)*(1+W135))-1
)</f>
        <v xml:space="preserve"> </v>
      </c>
      <c r="AA135" s="48" t="str">
        <f t="shared" ref="AA135:AA168" si="11" xml:space="preserve">
IF(X135=" "," ",
(1+X135)^(1/16)-1
)</f>
        <v xml:space="preserve"> </v>
      </c>
      <c r="AB135" s="26"/>
      <c r="AD135" s="26"/>
    </row>
    <row r="136" spans="3:36" x14ac:dyDescent="0.2">
      <c r="C136" s="19" t="s">
        <v>973</v>
      </c>
      <c r="D136" s="20" t="s">
        <v>474</v>
      </c>
      <c r="E136" s="59">
        <v>39799</v>
      </c>
      <c r="F136" s="30">
        <v>496</v>
      </c>
      <c r="G136" s="30">
        <v>5</v>
      </c>
      <c r="H136" s="23"/>
      <c r="I136" s="26">
        <v>0.26</v>
      </c>
      <c r="J136" s="26">
        <v>0.20699999999999999</v>
      </c>
      <c r="K136" s="26">
        <v>-0.1</v>
      </c>
      <c r="L136" s="26">
        <v>0.14399999999999999</v>
      </c>
      <c r="M136" s="26">
        <v>0.376</v>
      </c>
      <c r="N136" s="26">
        <v>0.09</v>
      </c>
      <c r="O136" s="26">
        <v>-2E-3</v>
      </c>
      <c r="P136" s="26">
        <v>9.9000000000000005E-2</v>
      </c>
      <c r="Q136" s="26">
        <v>0.22309999999999999</v>
      </c>
      <c r="R136" s="26">
        <v>-9.1899999999999996E-2</v>
      </c>
      <c r="S136" s="26">
        <v>0.30549999999999999</v>
      </c>
      <c r="T136" s="26">
        <v>0.22989999999999999</v>
      </c>
      <c r="U136" s="26"/>
      <c r="V136" s="26"/>
      <c r="W136" s="26">
        <v>6.8099999999999994E-2</v>
      </c>
      <c r="X136" s="23" t="str">
        <f t="shared" si="8"/>
        <v xml:space="preserve"> </v>
      </c>
      <c r="Y136" s="23" t="str">
        <f t="shared" si="9"/>
        <v xml:space="preserve"> </v>
      </c>
      <c r="Z136" s="23" t="str">
        <f t="shared" si="10"/>
        <v xml:space="preserve"> </v>
      </c>
      <c r="AA136" s="48" t="str">
        <f t="shared" si="11"/>
        <v xml:space="preserve"> </v>
      </c>
      <c r="AB136" s="26">
        <v>1.7999999999999999E-2</v>
      </c>
      <c r="AC136" s="20" t="s">
        <v>11</v>
      </c>
      <c r="AD136" s="26">
        <v>2.1000000000000001E-2</v>
      </c>
      <c r="AE136" s="20" t="s">
        <v>11</v>
      </c>
    </row>
    <row r="137" spans="3:36" x14ac:dyDescent="0.2">
      <c r="C137" s="19" t="s">
        <v>1606</v>
      </c>
      <c r="E137" s="61"/>
      <c r="F137" s="30"/>
      <c r="G137" s="30"/>
      <c r="H137" s="23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>
        <v>0.29120000000000001</v>
      </c>
      <c r="T137" s="26">
        <v>0.23330000000000001</v>
      </c>
      <c r="U137" s="26"/>
      <c r="V137" s="26">
        <v>-0.30520000000000003</v>
      </c>
      <c r="W137" s="26">
        <v>0.27829999999999999</v>
      </c>
      <c r="X137" s="23" t="str">
        <f t="shared" si="8"/>
        <v xml:space="preserve"> </v>
      </c>
      <c r="Y137" s="23" t="str">
        <f t="shared" si="9"/>
        <v xml:space="preserve"> </v>
      </c>
      <c r="Z137" s="23" t="str">
        <f t="shared" si="10"/>
        <v xml:space="preserve"> </v>
      </c>
      <c r="AA137" s="48" t="str">
        <f t="shared" si="11"/>
        <v xml:space="preserve"> </v>
      </c>
      <c r="AB137" s="26">
        <v>0.01</v>
      </c>
      <c r="AC137" s="20" t="s">
        <v>11</v>
      </c>
      <c r="AD137" s="26">
        <v>1.0699999999999999E-2</v>
      </c>
      <c r="AE137" s="20" t="s">
        <v>11</v>
      </c>
    </row>
    <row r="138" spans="3:36" x14ac:dyDescent="0.2">
      <c r="X138" s="23" t="str">
        <f t="shared" si="8"/>
        <v xml:space="preserve"> </v>
      </c>
      <c r="Y138" s="23" t="str">
        <f t="shared" si="9"/>
        <v xml:space="preserve"> </v>
      </c>
      <c r="Z138" s="23" t="str">
        <f t="shared" si="10"/>
        <v xml:space="preserve"> </v>
      </c>
      <c r="AA138" s="48" t="str">
        <f t="shared" si="11"/>
        <v xml:space="preserve"> </v>
      </c>
    </row>
    <row r="139" spans="3:36" x14ac:dyDescent="0.2">
      <c r="C139" s="52" t="s">
        <v>1881</v>
      </c>
      <c r="D139" s="53" t="s">
        <v>1878</v>
      </c>
      <c r="E139" s="59">
        <v>35535</v>
      </c>
      <c r="F139" s="30">
        <v>6965.81</v>
      </c>
      <c r="G139" s="30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>
        <v>0.22500000000000001</v>
      </c>
      <c r="U139" s="26">
        <v>0.26400000000000001</v>
      </c>
      <c r="V139" s="26">
        <v>-0.247</v>
      </c>
      <c r="W139" s="26">
        <v>0.23699999999999999</v>
      </c>
      <c r="X139" s="23" t="str">
        <f t="shared" si="8"/>
        <v xml:space="preserve"> </v>
      </c>
      <c r="Y139" s="23" t="str">
        <f t="shared" si="9"/>
        <v xml:space="preserve"> </v>
      </c>
      <c r="Z139" s="23" t="str">
        <f t="shared" si="10"/>
        <v xml:space="preserve"> </v>
      </c>
      <c r="AA139" s="48" t="str">
        <f t="shared" si="11"/>
        <v xml:space="preserve"> </v>
      </c>
      <c r="AB139" s="26">
        <v>1.4999999999999999E-2</v>
      </c>
      <c r="AD139" s="26">
        <v>1.6899999999999998E-2</v>
      </c>
      <c r="AE139" s="54" t="s">
        <v>11</v>
      </c>
    </row>
    <row r="140" spans="3:36" x14ac:dyDescent="0.2">
      <c r="C140" s="19" t="s">
        <v>900</v>
      </c>
      <c r="D140" s="20" t="s">
        <v>118</v>
      </c>
      <c r="E140" s="59">
        <v>36168</v>
      </c>
      <c r="F140" s="30"/>
      <c r="G140" s="30"/>
      <c r="H140" s="23">
        <v>-0.312</v>
      </c>
      <c r="I140" s="26">
        <v>0.38400000000000001</v>
      </c>
      <c r="J140" s="26">
        <v>0.19800000000000001</v>
      </c>
      <c r="K140" s="26">
        <v>-2.8000000000000001E-2</v>
      </c>
      <c r="L140" s="26">
        <v>0.19</v>
      </c>
      <c r="M140" s="26">
        <v>0.251</v>
      </c>
      <c r="N140" s="26">
        <v>-0.05</v>
      </c>
      <c r="O140" s="26">
        <v>-0.122</v>
      </c>
      <c r="P140" s="26">
        <v>0.114</v>
      </c>
      <c r="Q140" s="26">
        <v>7.6999999999999999E-2</v>
      </c>
      <c r="R140" s="26">
        <v>-0.13700000000000001</v>
      </c>
      <c r="S140" s="26">
        <v>0.23300000000000001</v>
      </c>
      <c r="T140" s="26">
        <v>0.13250000000000001</v>
      </c>
      <c r="U140" s="26">
        <v>0.17699999999999999</v>
      </c>
      <c r="V140" s="26">
        <v>-0.253</v>
      </c>
      <c r="W140" s="26">
        <v>0.13109999999999999</v>
      </c>
      <c r="X140" s="23">
        <f t="shared" si="8"/>
        <v>0.97961642167798768</v>
      </c>
      <c r="Y140" s="23">
        <f t="shared" si="9"/>
        <v>0.73540043262937904</v>
      </c>
      <c r="Z140" s="23">
        <f t="shared" si="10"/>
        <v>0.50032890049916889</v>
      </c>
      <c r="AA140" s="48">
        <f t="shared" si="11"/>
        <v>4.3605394840668277E-2</v>
      </c>
      <c r="AB140" s="26">
        <v>2.1999999999999999E-2</v>
      </c>
      <c r="AC140" s="20" t="s">
        <v>11</v>
      </c>
      <c r="AD140" s="26">
        <v>2.1999999999999999E-2</v>
      </c>
      <c r="AE140" s="20" t="s">
        <v>11</v>
      </c>
    </row>
    <row r="141" spans="3:36" x14ac:dyDescent="0.2">
      <c r="C141" s="19" t="s">
        <v>901</v>
      </c>
      <c r="D141" s="20" t="s">
        <v>199</v>
      </c>
      <c r="E141" s="59">
        <v>40346</v>
      </c>
      <c r="F141" s="30">
        <v>1791</v>
      </c>
      <c r="G141" s="30">
        <v>5</v>
      </c>
      <c r="H141" s="23"/>
      <c r="I141" s="26"/>
      <c r="J141" s="26"/>
      <c r="K141" s="26">
        <v>-5.0000000000000001E-3</v>
      </c>
      <c r="L141" s="26">
        <v>0.152</v>
      </c>
      <c r="M141" s="26">
        <v>0.32500000000000001</v>
      </c>
      <c r="N141" s="26">
        <v>0.1</v>
      </c>
      <c r="O141" s="26">
        <v>0.06</v>
      </c>
      <c r="P141" s="26">
        <v>-5.0999999999999997E-2</v>
      </c>
      <c r="Q141" s="26">
        <v>0.27700000000000002</v>
      </c>
      <c r="R141" s="26">
        <v>-3.9100000000000003E-2</v>
      </c>
      <c r="S141" s="26">
        <v>0.316</v>
      </c>
      <c r="T141" s="26">
        <v>0.311</v>
      </c>
      <c r="U141" s="26">
        <v>0.22800000000000001</v>
      </c>
      <c r="V141" s="26">
        <v>-0.371</v>
      </c>
      <c r="W141" s="26">
        <v>0.39329999999999998</v>
      </c>
      <c r="X141" s="23" t="str">
        <f t="shared" si="8"/>
        <v xml:space="preserve"> </v>
      </c>
      <c r="Y141" s="23">
        <f t="shared" si="9"/>
        <v>2.8289308395652544</v>
      </c>
      <c r="Z141" s="23">
        <f t="shared" si="10"/>
        <v>2.3404268212287596</v>
      </c>
      <c r="AA141" s="48" t="str">
        <f t="shared" si="11"/>
        <v xml:space="preserve"> </v>
      </c>
      <c r="AB141" s="26">
        <v>1.6299999999999999E-2</v>
      </c>
      <c r="AC141" s="20" t="s">
        <v>11</v>
      </c>
      <c r="AD141" s="26">
        <v>2.1000000000000001E-2</v>
      </c>
      <c r="AE141" s="20" t="s">
        <v>227</v>
      </c>
    </row>
    <row r="142" spans="3:36" x14ac:dyDescent="0.2">
      <c r="C142" s="19" t="s">
        <v>902</v>
      </c>
      <c r="D142" s="20" t="s">
        <v>557</v>
      </c>
      <c r="E142" s="59">
        <v>39609</v>
      </c>
      <c r="F142" s="25">
        <v>1953</v>
      </c>
      <c r="G142" s="30">
        <v>6</v>
      </c>
      <c r="H142" s="28"/>
      <c r="I142" s="28">
        <v>0.21299999999999999</v>
      </c>
      <c r="J142" s="28">
        <v>0.11799999999999999</v>
      </c>
      <c r="K142" s="28">
        <v>8.7999999999999995E-2</v>
      </c>
      <c r="L142" s="28">
        <v>0.16500000000000001</v>
      </c>
      <c r="M142" s="28">
        <v>0.28499999999999998</v>
      </c>
      <c r="N142" s="28">
        <v>8.7999999999999995E-2</v>
      </c>
      <c r="O142" s="28">
        <v>6.9000000000000006E-2</v>
      </c>
      <c r="P142" s="28">
        <v>7.9000000000000001E-2</v>
      </c>
      <c r="Q142" s="28">
        <v>0.23130000000000001</v>
      </c>
      <c r="R142" s="28">
        <v>-3.6400000000000002E-2</v>
      </c>
      <c r="S142" s="28">
        <v>0.26629999999999998</v>
      </c>
      <c r="T142" s="28">
        <v>0.14249999999999999</v>
      </c>
      <c r="U142" s="28">
        <v>0.17699999999999999</v>
      </c>
      <c r="V142" s="28">
        <v>-0.185</v>
      </c>
      <c r="W142" s="28">
        <v>0.22559999999999999</v>
      </c>
      <c r="X142" s="23" t="str">
        <f t="shared" si="8"/>
        <v xml:space="preserve"> </v>
      </c>
      <c r="Y142" s="23">
        <f t="shared" si="9"/>
        <v>3.1249843379887592</v>
      </c>
      <c r="Z142" s="23">
        <f t="shared" si="10"/>
        <v>2.2543741621345297</v>
      </c>
      <c r="AA142" s="48" t="str">
        <f t="shared" si="11"/>
        <v xml:space="preserve"> </v>
      </c>
      <c r="AB142" s="26">
        <v>8.2500000000000004E-3</v>
      </c>
      <c r="AC142" s="20" t="s">
        <v>11</v>
      </c>
      <c r="AD142" s="26">
        <v>1.2200000000000001E-2</v>
      </c>
      <c r="AE142" s="20" t="s">
        <v>11</v>
      </c>
    </row>
    <row r="143" spans="3:36" x14ac:dyDescent="0.2">
      <c r="C143" s="19" t="s">
        <v>1822</v>
      </c>
      <c r="D143" s="20" t="s">
        <v>1003</v>
      </c>
      <c r="E143" s="60">
        <v>42677</v>
      </c>
      <c r="F143" s="25">
        <v>3135</v>
      </c>
      <c r="G143" s="30">
        <v>5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>
        <v>0.27900000000000003</v>
      </c>
      <c r="R143" s="26">
        <v>-6.4699999999999994E-2</v>
      </c>
      <c r="S143" s="26">
        <v>0.25900000000000001</v>
      </c>
      <c r="T143" s="26">
        <v>0.25919999999999999</v>
      </c>
      <c r="U143" s="26">
        <v>0.16</v>
      </c>
      <c r="V143" s="26">
        <v>-0.315</v>
      </c>
      <c r="W143" s="26">
        <v>0.46100000000000002</v>
      </c>
      <c r="X143" s="23" t="str">
        <f t="shared" si="8"/>
        <v xml:space="preserve"> </v>
      </c>
      <c r="Y143" s="23" t="str">
        <f t="shared" si="9"/>
        <v xml:space="preserve"> </v>
      </c>
      <c r="Z143" s="23" t="str">
        <f t="shared" si="10"/>
        <v xml:space="preserve"> </v>
      </c>
      <c r="AA143" s="48" t="str">
        <f t="shared" si="11"/>
        <v xml:space="preserve"> </v>
      </c>
      <c r="AB143" s="26">
        <v>1.7500000000000002E-2</v>
      </c>
      <c r="AC143" s="20" t="s">
        <v>11</v>
      </c>
      <c r="AD143" s="29">
        <v>1.7500000000000002E-2</v>
      </c>
      <c r="AE143" s="20" t="s">
        <v>11</v>
      </c>
      <c r="AI143" s="29"/>
      <c r="AJ143" s="33"/>
    </row>
    <row r="144" spans="3:36" x14ac:dyDescent="0.2">
      <c r="E144" s="59"/>
      <c r="F144" s="30"/>
      <c r="G144" s="30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3" t="str">
        <f t="shared" si="8"/>
        <v xml:space="preserve"> </v>
      </c>
      <c r="Y144" s="23" t="str">
        <f t="shared" si="9"/>
        <v xml:space="preserve"> </v>
      </c>
      <c r="Z144" s="23" t="str">
        <f t="shared" si="10"/>
        <v xml:space="preserve"> </v>
      </c>
      <c r="AA144" s="48" t="str">
        <f t="shared" si="11"/>
        <v xml:space="preserve"> </v>
      </c>
      <c r="AB144" s="26"/>
      <c r="AD144" s="26"/>
      <c r="AE144" s="26"/>
    </row>
    <row r="145" spans="3:31" x14ac:dyDescent="0.2">
      <c r="C145" s="19" t="s">
        <v>1700</v>
      </c>
      <c r="D145" s="20" t="s">
        <v>1667</v>
      </c>
      <c r="E145" s="59"/>
      <c r="F145" s="30">
        <v>5473</v>
      </c>
      <c r="G145" s="30">
        <v>6</v>
      </c>
      <c r="H145" s="26"/>
      <c r="I145" s="26"/>
      <c r="J145" s="26"/>
      <c r="K145" s="26"/>
      <c r="L145" s="26"/>
      <c r="M145" s="26"/>
      <c r="N145" s="26"/>
      <c r="O145" s="26"/>
      <c r="P145" s="26">
        <v>9.5000000000000001E-2</v>
      </c>
      <c r="Q145" s="26">
        <v>0.19</v>
      </c>
      <c r="R145" s="26">
        <v>-8.4000000000000005E-2</v>
      </c>
      <c r="S145" s="26">
        <v>0.26300000000000001</v>
      </c>
      <c r="T145" s="26">
        <v>0.14799999999999999</v>
      </c>
      <c r="U145" s="26">
        <v>0.27900000000000003</v>
      </c>
      <c r="V145" s="26">
        <v>-0.21199999999999999</v>
      </c>
      <c r="W145" s="26">
        <v>0.23100000000000001</v>
      </c>
      <c r="X145" s="23" t="str">
        <f t="shared" si="8"/>
        <v xml:space="preserve"> </v>
      </c>
      <c r="Y145" s="23" t="str">
        <f t="shared" si="9"/>
        <v xml:space="preserve"> </v>
      </c>
      <c r="Z145" s="23" t="str">
        <f t="shared" si="10"/>
        <v xml:space="preserve"> </v>
      </c>
      <c r="AA145" s="48" t="str">
        <f t="shared" si="11"/>
        <v xml:space="preserve"> </v>
      </c>
      <c r="AB145" s="26">
        <v>6.9999999999999999E-4</v>
      </c>
      <c r="AC145" s="20" t="s">
        <v>11</v>
      </c>
      <c r="AD145" s="26">
        <v>2E-3</v>
      </c>
      <c r="AE145" s="26"/>
    </row>
    <row r="146" spans="3:31" x14ac:dyDescent="0.2">
      <c r="C146" s="19" t="s">
        <v>1857</v>
      </c>
      <c r="D146" s="20" t="s">
        <v>1707</v>
      </c>
      <c r="E146" s="59"/>
      <c r="F146" s="30">
        <v>9103</v>
      </c>
      <c r="G146" s="30">
        <v>6</v>
      </c>
      <c r="H146" s="26"/>
      <c r="I146" s="26"/>
      <c r="J146" s="26"/>
      <c r="K146" s="26"/>
      <c r="L146" s="26"/>
      <c r="M146" s="26"/>
      <c r="N146" s="26">
        <v>0.128</v>
      </c>
      <c r="O146" s="26">
        <v>4.0000000000000001E-3</v>
      </c>
      <c r="P146" s="26">
        <v>0.10100000000000001</v>
      </c>
      <c r="Q146" s="26">
        <v>0.192</v>
      </c>
      <c r="R146" s="26">
        <v>-7.4999999999999997E-2</v>
      </c>
      <c r="S146" s="26">
        <v>0.27500000000000002</v>
      </c>
      <c r="T146" s="26"/>
      <c r="U146" s="26">
        <v>0.314</v>
      </c>
      <c r="V146" s="26">
        <v>-0.218</v>
      </c>
      <c r="W146" s="26">
        <v>0.2266</v>
      </c>
      <c r="X146" s="23" t="str">
        <f t="shared" si="8"/>
        <v xml:space="preserve"> </v>
      </c>
      <c r="Y146" s="23" t="str">
        <f t="shared" si="9"/>
        <v xml:space="preserve"> </v>
      </c>
      <c r="Z146" s="23" t="str">
        <f t="shared" si="10"/>
        <v xml:space="preserve"> </v>
      </c>
      <c r="AA146" s="48" t="str">
        <f t="shared" si="11"/>
        <v xml:space="preserve"> </v>
      </c>
      <c r="AB146" s="26">
        <v>6.9999999999999999E-4</v>
      </c>
      <c r="AC146" s="20" t="s">
        <v>11</v>
      </c>
      <c r="AD146" s="26">
        <v>8.9999999999999998E-4</v>
      </c>
      <c r="AE146" s="26"/>
    </row>
    <row r="147" spans="3:31" x14ac:dyDescent="0.2">
      <c r="C147" s="19" t="s">
        <v>1702</v>
      </c>
      <c r="D147" s="20" t="s">
        <v>1703</v>
      </c>
      <c r="E147" s="59"/>
      <c r="F147" s="30">
        <v>3598.7</v>
      </c>
      <c r="G147" s="30"/>
      <c r="H147" s="26"/>
      <c r="I147" s="26"/>
      <c r="J147" s="26"/>
      <c r="K147" s="26"/>
      <c r="L147" s="26"/>
      <c r="M147" s="26"/>
      <c r="N147" s="26"/>
      <c r="O147" s="26"/>
      <c r="P147" s="26">
        <v>4.9000000000000002E-2</v>
      </c>
      <c r="Q147" s="26">
        <v>0.24199999999999999</v>
      </c>
      <c r="R147" s="26">
        <v>-7.4999999999999997E-2</v>
      </c>
      <c r="S147" s="26">
        <v>0.26700000000000002</v>
      </c>
      <c r="T147" s="26">
        <v>0.16900000000000001</v>
      </c>
      <c r="U147" s="26">
        <v>0.28699999999999998</v>
      </c>
      <c r="V147" s="26">
        <v>-0.21199999999999999</v>
      </c>
      <c r="W147" s="26">
        <v>0.22209999999999999</v>
      </c>
      <c r="X147" s="23" t="str">
        <f t="shared" si="8"/>
        <v xml:space="preserve"> </v>
      </c>
      <c r="Y147" s="23" t="str">
        <f t="shared" si="9"/>
        <v xml:space="preserve"> </v>
      </c>
      <c r="Z147" s="23" t="str">
        <f t="shared" si="10"/>
        <v xml:space="preserve"> </v>
      </c>
      <c r="AA147" s="48" t="str">
        <f t="shared" si="11"/>
        <v xml:space="preserve"> </v>
      </c>
      <c r="AB147" s="26"/>
      <c r="AD147" s="26"/>
      <c r="AE147" s="26"/>
    </row>
    <row r="148" spans="3:31" x14ac:dyDescent="0.2">
      <c r="X148" s="23" t="str">
        <f t="shared" si="8"/>
        <v xml:space="preserve"> </v>
      </c>
      <c r="Y148" s="23" t="str">
        <f t="shared" si="9"/>
        <v xml:space="preserve"> </v>
      </c>
      <c r="Z148" s="23" t="str">
        <f t="shared" si="10"/>
        <v xml:space="preserve"> </v>
      </c>
      <c r="AA148" s="48" t="str">
        <f t="shared" si="11"/>
        <v xml:space="preserve"> </v>
      </c>
    </row>
    <row r="149" spans="3:31" x14ac:dyDescent="0.2">
      <c r="C149" s="19" t="s">
        <v>1701</v>
      </c>
      <c r="D149" s="20" t="s">
        <v>1699</v>
      </c>
      <c r="F149" s="30">
        <v>46178</v>
      </c>
      <c r="G149" s="30">
        <v>6</v>
      </c>
      <c r="H149" s="26"/>
      <c r="I149" s="26"/>
      <c r="J149" s="26"/>
      <c r="K149" s="26"/>
      <c r="L149" s="26"/>
      <c r="M149" s="26"/>
      <c r="N149" s="26"/>
      <c r="O149" s="26"/>
      <c r="P149" s="26">
        <v>0.14699999999999999</v>
      </c>
      <c r="Q149" s="26">
        <v>6.9000000000000006E-2</v>
      </c>
      <c r="R149" s="26">
        <v>-8.0000000000000002E-3</v>
      </c>
      <c r="S149" s="26">
        <v>0.32900000000000001</v>
      </c>
      <c r="T149" s="26">
        <v>7.9000000000000001E-2</v>
      </c>
      <c r="U149" s="26">
        <v>0.39300000000000002</v>
      </c>
      <c r="V149" s="26">
        <v>-0.13400000000000001</v>
      </c>
      <c r="W149" s="26">
        <v>0.22500000000000001</v>
      </c>
      <c r="X149" s="23" t="str">
        <f t="shared" si="8"/>
        <v xml:space="preserve"> </v>
      </c>
      <c r="Y149" s="23" t="str">
        <f t="shared" si="9"/>
        <v xml:space="preserve"> </v>
      </c>
      <c r="Z149" s="23" t="str">
        <f t="shared" si="10"/>
        <v xml:space="preserve"> </v>
      </c>
      <c r="AA149" s="48" t="str">
        <f t="shared" si="11"/>
        <v xml:space="preserve"> </v>
      </c>
      <c r="AB149" s="26">
        <v>6.9999999999999999E-4</v>
      </c>
      <c r="AD149" s="26"/>
      <c r="AE149" s="26"/>
    </row>
    <row r="150" spans="3:31" x14ac:dyDescent="0.2">
      <c r="C150" s="19" t="s">
        <v>1705</v>
      </c>
      <c r="D150" s="20" t="s">
        <v>1706</v>
      </c>
      <c r="F150" s="30">
        <v>7650</v>
      </c>
      <c r="G150" s="30">
        <v>6</v>
      </c>
      <c r="K150" s="26">
        <v>4.8000000000000001E-2</v>
      </c>
      <c r="L150" s="26">
        <v>0.13700000000000001</v>
      </c>
      <c r="M150" s="26">
        <v>0.26200000000000001</v>
      </c>
      <c r="N150" s="26">
        <v>0.28999999999999998</v>
      </c>
      <c r="O150" s="26">
        <v>0.126</v>
      </c>
      <c r="P150" s="26">
        <v>0.151</v>
      </c>
      <c r="Q150" s="26">
        <v>6.9000000000000006E-2</v>
      </c>
      <c r="R150" s="26">
        <v>2.5999999999999999E-3</v>
      </c>
      <c r="S150" s="26">
        <v>0.33739999999999998</v>
      </c>
      <c r="T150" s="26">
        <v>8.5400000000000004E-2</v>
      </c>
      <c r="U150" s="26">
        <v>0.40500000000000003</v>
      </c>
      <c r="V150" s="26">
        <v>-0.13900000000000001</v>
      </c>
      <c r="W150" s="26">
        <v>0.21879999999999999</v>
      </c>
      <c r="X150" s="23" t="str">
        <f t="shared" si="8"/>
        <v xml:space="preserve"> </v>
      </c>
      <c r="Y150" s="23">
        <f t="shared" si="9"/>
        <v>4.7670403433027735</v>
      </c>
      <c r="Z150" s="23">
        <f t="shared" si="10"/>
        <v>3.8398426481422696</v>
      </c>
      <c r="AA150" s="48" t="str">
        <f t="shared" si="11"/>
        <v xml:space="preserve"> </v>
      </c>
      <c r="AB150" s="26">
        <v>6.9999999999999999E-4</v>
      </c>
      <c r="AC150" s="20" t="s">
        <v>11</v>
      </c>
      <c r="AD150" s="26">
        <v>8.9999999999999998E-4</v>
      </c>
      <c r="AE150" s="20" t="s">
        <v>11</v>
      </c>
    </row>
    <row r="151" spans="3:31" x14ac:dyDescent="0.2">
      <c r="C151" s="19" t="s">
        <v>1662</v>
      </c>
      <c r="D151" s="20" t="s">
        <v>1663</v>
      </c>
      <c r="E151" s="59">
        <v>37141</v>
      </c>
      <c r="F151" s="30">
        <v>2779</v>
      </c>
      <c r="G151" s="30">
        <v>7</v>
      </c>
      <c r="H151" s="26"/>
      <c r="I151" s="26"/>
      <c r="J151" s="26">
        <v>0.27800000000000002</v>
      </c>
      <c r="K151" s="26">
        <v>6.5000000000000002E-2</v>
      </c>
      <c r="L151" s="26">
        <v>0.157</v>
      </c>
      <c r="M151" s="26">
        <v>0.30199999999999999</v>
      </c>
      <c r="N151" s="26">
        <v>0.35099999999999998</v>
      </c>
      <c r="O151" s="26">
        <v>0.215</v>
      </c>
      <c r="P151" s="26">
        <v>9.9299999999999999E-2</v>
      </c>
      <c r="Q151" s="26">
        <v>0.1636</v>
      </c>
      <c r="R151" s="26">
        <v>4.6300000000000001E-2</v>
      </c>
      <c r="S151" s="26">
        <v>0.41389999999999999</v>
      </c>
      <c r="T151" s="26">
        <v>0.36120000000000002</v>
      </c>
      <c r="U151" s="26">
        <v>0.40200000000000002</v>
      </c>
      <c r="V151" s="26">
        <v>-0.29599999999999999</v>
      </c>
      <c r="W151" s="26">
        <v>0.49530000000000002</v>
      </c>
      <c r="X151" s="23" t="str">
        <f t="shared" si="8"/>
        <v xml:space="preserve"> </v>
      </c>
      <c r="Y151" s="23">
        <f t="shared" si="9"/>
        <v>9.0113209557548437</v>
      </c>
      <c r="Z151" s="23">
        <f t="shared" si="10"/>
        <v>7.1247202825462033</v>
      </c>
      <c r="AA151" s="48" t="str">
        <f t="shared" si="11"/>
        <v xml:space="preserve"> </v>
      </c>
      <c r="AB151" s="26">
        <v>2.2000000000000001E-3</v>
      </c>
      <c r="AC151" s="20" t="s">
        <v>11</v>
      </c>
      <c r="AD151" s="26">
        <v>2.2000000000000001E-3</v>
      </c>
      <c r="AE151" s="26"/>
    </row>
    <row r="152" spans="3:31" x14ac:dyDescent="0.2">
      <c r="C152" s="19" t="s">
        <v>1728</v>
      </c>
      <c r="D152" s="20" t="s">
        <v>1727</v>
      </c>
      <c r="E152" s="59"/>
      <c r="F152" s="30">
        <v>61</v>
      </c>
      <c r="G152" s="30">
        <v>6</v>
      </c>
      <c r="H152" s="26"/>
      <c r="I152" s="26"/>
      <c r="J152" s="26"/>
      <c r="K152" s="26"/>
      <c r="L152" s="26"/>
      <c r="M152" s="26"/>
      <c r="N152" s="26"/>
      <c r="O152" s="26"/>
      <c r="P152" s="26"/>
      <c r="Q152" s="26">
        <v>8.9999999999999993E-3</v>
      </c>
      <c r="R152" s="26">
        <v>-8.1000000000000003E-2</v>
      </c>
      <c r="S152" s="26">
        <v>0.26900000000000002</v>
      </c>
      <c r="T152" s="26">
        <v>0.1</v>
      </c>
      <c r="U152" s="26">
        <v>0.247</v>
      </c>
      <c r="V152" s="26">
        <v>-0.16600000000000001</v>
      </c>
      <c r="W152" s="26">
        <v>0.14799999999999999</v>
      </c>
      <c r="X152" s="23" t="str">
        <f t="shared" si="8"/>
        <v xml:space="preserve"> </v>
      </c>
      <c r="Y152" s="23" t="str">
        <f t="shared" si="9"/>
        <v xml:space="preserve"> </v>
      </c>
      <c r="Z152" s="23" t="str">
        <f t="shared" si="10"/>
        <v xml:space="preserve"> </v>
      </c>
      <c r="AA152" s="48" t="str">
        <f t="shared" si="11"/>
        <v xml:space="preserve"> </v>
      </c>
      <c r="AB152" s="26">
        <v>4.4999999999999997E-3</v>
      </c>
      <c r="AC152" s="20" t="s">
        <v>11</v>
      </c>
      <c r="AD152" s="26">
        <v>4.4999999999999997E-3</v>
      </c>
      <c r="AE152" s="26"/>
    </row>
    <row r="153" spans="3:31" x14ac:dyDescent="0.2">
      <c r="C153" s="19" t="s">
        <v>1775</v>
      </c>
      <c r="D153" s="20" t="s">
        <v>1774</v>
      </c>
      <c r="E153" s="59"/>
      <c r="F153" s="30">
        <v>1310</v>
      </c>
      <c r="G153" s="30">
        <v>7</v>
      </c>
      <c r="H153" s="26"/>
      <c r="I153" s="26"/>
      <c r="J153" s="26"/>
      <c r="K153" s="26"/>
      <c r="L153" s="26"/>
      <c r="M153" s="26"/>
      <c r="N153" s="26"/>
      <c r="O153" s="26"/>
      <c r="P153" s="26"/>
      <c r="Q153" s="26">
        <v>-8.9999999999999993E-3</v>
      </c>
      <c r="R153" s="26">
        <v>-6.5000000000000002E-2</v>
      </c>
      <c r="S153" s="26">
        <v>0.25900000000000001</v>
      </c>
      <c r="T153" s="26">
        <v>1E-3</v>
      </c>
      <c r="U153" s="26">
        <v>0.38700000000000001</v>
      </c>
      <c r="V153" s="26">
        <v>-0.125</v>
      </c>
      <c r="W153" s="26">
        <v>0.114</v>
      </c>
      <c r="X153" s="23" t="str">
        <f t="shared" si="8"/>
        <v xml:space="preserve"> </v>
      </c>
      <c r="Y153" s="23" t="str">
        <f t="shared" si="9"/>
        <v xml:space="preserve"> </v>
      </c>
      <c r="Z153" s="23" t="str">
        <f t="shared" si="10"/>
        <v xml:space="preserve"> </v>
      </c>
      <c r="AA153" s="48" t="str">
        <f t="shared" si="11"/>
        <v xml:space="preserve"> </v>
      </c>
      <c r="AB153" s="26">
        <v>4.0000000000000001E-3</v>
      </c>
      <c r="AD153" s="26"/>
      <c r="AE153" s="26"/>
    </row>
    <row r="154" spans="3:31" x14ac:dyDescent="0.2">
      <c r="E154" s="59"/>
      <c r="F154" s="30"/>
      <c r="G154" s="30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3" t="str">
        <f t="shared" si="8"/>
        <v xml:space="preserve"> </v>
      </c>
      <c r="Y154" s="23" t="str">
        <f t="shared" si="9"/>
        <v xml:space="preserve"> </v>
      </c>
      <c r="Z154" s="23" t="str">
        <f t="shared" si="10"/>
        <v xml:space="preserve"> </v>
      </c>
      <c r="AA154" s="48" t="str">
        <f t="shared" si="11"/>
        <v xml:space="preserve"> </v>
      </c>
      <c r="AB154" s="26"/>
      <c r="AD154" s="26"/>
      <c r="AE154" s="26"/>
    </row>
    <row r="155" spans="3:31" s="1" customFormat="1" x14ac:dyDescent="0.2">
      <c r="C155" s="1" t="s">
        <v>1721</v>
      </c>
      <c r="D155" s="2"/>
      <c r="E155" s="58"/>
      <c r="F155" s="14"/>
      <c r="G155" s="14"/>
      <c r="H155" s="14">
        <v>-0.374</v>
      </c>
      <c r="I155" s="12">
        <v>0.25600000000000001</v>
      </c>
      <c r="J155" s="12">
        <v>0.14399999999999999</v>
      </c>
      <c r="K155" s="12">
        <v>1.4999999999999999E-2</v>
      </c>
      <c r="L155" s="12">
        <v>0.152</v>
      </c>
      <c r="M155" s="12">
        <v>0.315</v>
      </c>
      <c r="N155" s="12">
        <v>0.12989999999999999</v>
      </c>
      <c r="O155" s="12">
        <v>7.4999999999999997E-3</v>
      </c>
      <c r="P155" s="12">
        <v>0.1123</v>
      </c>
      <c r="Q155" s="12">
        <v>0.21099999999999999</v>
      </c>
      <c r="R155" s="12">
        <v>-4.9399999999999999E-2</v>
      </c>
      <c r="S155" s="12">
        <v>0.307</v>
      </c>
      <c r="T155" s="12">
        <v>0.17749999999999999</v>
      </c>
      <c r="U155" s="12">
        <v>0.28199999999999997</v>
      </c>
      <c r="V155" s="12">
        <v>-0.185</v>
      </c>
      <c r="W155" s="12">
        <v>0.25700000000000001</v>
      </c>
      <c r="X155" s="14">
        <f t="shared" si="8"/>
        <v>3.0747469185665031</v>
      </c>
      <c r="Y155" s="14">
        <f t="shared" si="9"/>
        <v>3.5301297694817677</v>
      </c>
      <c r="Z155" s="14">
        <f t="shared" si="10"/>
        <v>2.8742899643214361</v>
      </c>
      <c r="AA155" s="16">
        <f t="shared" si="11"/>
        <v>9.1770335722242136E-2</v>
      </c>
      <c r="AB155" s="2"/>
      <c r="AC155" s="2"/>
      <c r="AD155" s="2"/>
      <c r="AE155" s="2"/>
    </row>
    <row r="156" spans="3:31" s="1" customFormat="1" x14ac:dyDescent="0.2">
      <c r="C156" s="1" t="s">
        <v>18</v>
      </c>
      <c r="D156" s="2"/>
      <c r="E156" s="58"/>
      <c r="F156" s="14"/>
      <c r="G156" s="14"/>
      <c r="H156" s="14"/>
      <c r="I156" s="2"/>
      <c r="J156" s="2"/>
      <c r="K156" s="39">
        <v>0</v>
      </c>
      <c r="L156" s="12">
        <v>0.13400000000000001</v>
      </c>
      <c r="M156" s="12">
        <v>0.317</v>
      </c>
      <c r="N156" s="12">
        <v>0.13700000000000001</v>
      </c>
      <c r="O156" s="12">
        <v>1.4E-2</v>
      </c>
      <c r="P156" s="12">
        <v>0.12</v>
      </c>
      <c r="Q156" s="12"/>
      <c r="R156" s="12">
        <v>-5.6899999999999999E-2</v>
      </c>
      <c r="S156" s="12">
        <v>0.31490000000000001</v>
      </c>
      <c r="T156" s="12"/>
      <c r="U156" s="12"/>
      <c r="V156" s="12"/>
      <c r="W156" s="12"/>
      <c r="X156" s="14" t="str">
        <f t="shared" si="8"/>
        <v xml:space="preserve"> </v>
      </c>
      <c r="Y156" s="14" t="str">
        <f t="shared" si="9"/>
        <v xml:space="preserve"> </v>
      </c>
      <c r="Z156" s="14" t="str">
        <f t="shared" si="10"/>
        <v xml:space="preserve"> </v>
      </c>
      <c r="AA156" s="16" t="str">
        <f t="shared" si="11"/>
        <v xml:space="preserve"> </v>
      </c>
      <c r="AB156" s="2"/>
      <c r="AC156" s="2"/>
      <c r="AD156" s="2"/>
      <c r="AE156" s="2"/>
    </row>
    <row r="157" spans="3:31" s="1" customFormat="1" x14ac:dyDescent="0.2">
      <c r="C157" s="1" t="s">
        <v>1722</v>
      </c>
      <c r="D157" s="2"/>
      <c r="E157" s="58"/>
      <c r="F157" s="14"/>
      <c r="G157" s="14"/>
      <c r="H157" s="14">
        <v>-0.35299999999999998</v>
      </c>
      <c r="I157" s="12">
        <v>0.19600000000000001</v>
      </c>
      <c r="J157" s="12">
        <v>0.20599999999999999</v>
      </c>
      <c r="K157" s="12">
        <v>3.3000000000000002E-2</v>
      </c>
      <c r="L157" s="12">
        <v>0.11700000000000001</v>
      </c>
      <c r="M157" s="12">
        <v>0.25800000000000001</v>
      </c>
      <c r="N157" s="12">
        <v>0.28699999999999998</v>
      </c>
      <c r="O157" s="12">
        <v>0.122</v>
      </c>
      <c r="P157" s="12">
        <v>0.14810000000000001</v>
      </c>
      <c r="Q157" s="12">
        <v>0.218</v>
      </c>
      <c r="R157" s="12">
        <v>-1.5E-3</v>
      </c>
      <c r="S157" s="12">
        <v>0.33100000000000002</v>
      </c>
      <c r="T157" s="12">
        <v>8.0299999999999996E-2</v>
      </c>
      <c r="U157" s="12">
        <v>0.38750000000000001</v>
      </c>
      <c r="V157" s="12">
        <v>-0.13170000000000001</v>
      </c>
      <c r="W157" s="12" t="e">
        <f>_xlfn.XLOOKUP(Base!$C157,#REF!,#REF!)</f>
        <v>#REF!</v>
      </c>
      <c r="X157" s="14" t="e">
        <f t="shared" si="8"/>
        <v>#REF!</v>
      </c>
      <c r="Y157" s="14" t="e">
        <f t="shared" si="9"/>
        <v>#REF!</v>
      </c>
      <c r="Z157" s="14" t="e">
        <f t="shared" si="10"/>
        <v>#REF!</v>
      </c>
      <c r="AA157" s="16" t="e">
        <f t="shared" si="11"/>
        <v>#REF!</v>
      </c>
      <c r="AB157" s="2"/>
      <c r="AC157" s="2"/>
      <c r="AD157" s="2"/>
      <c r="AE157" s="2"/>
    </row>
    <row r="158" spans="3:31" s="1" customFormat="1" x14ac:dyDescent="0.2">
      <c r="C158" s="1" t="s">
        <v>1723</v>
      </c>
      <c r="D158" s="2"/>
      <c r="E158" s="58"/>
      <c r="F158" s="14"/>
      <c r="G158" s="14"/>
      <c r="H158" s="14"/>
      <c r="I158" s="12"/>
      <c r="J158" s="12"/>
      <c r="K158" s="12"/>
      <c r="L158" s="12"/>
      <c r="M158" s="12"/>
      <c r="N158" s="12"/>
      <c r="O158" s="12"/>
      <c r="P158" s="12"/>
      <c r="Q158" s="12">
        <v>0.1641</v>
      </c>
      <c r="R158" s="12">
        <v>4.7399999999999998E-2</v>
      </c>
      <c r="S158" s="12">
        <v>0.41549999999999998</v>
      </c>
      <c r="T158" s="12">
        <v>0.35389999999999999</v>
      </c>
      <c r="U158" s="12">
        <v>0.3624</v>
      </c>
      <c r="V158" s="12">
        <v>-0.28570000000000001</v>
      </c>
      <c r="W158" s="12" t="e">
        <f>_xlfn.XLOOKUP(Base!$C158,#REF!,#REF!)</f>
        <v>#REF!</v>
      </c>
      <c r="X158" s="23" t="str">
        <f t="shared" si="8"/>
        <v xml:space="preserve"> </v>
      </c>
      <c r="Y158" s="23" t="str">
        <f t="shared" si="9"/>
        <v xml:space="preserve"> </v>
      </c>
      <c r="Z158" s="23" t="str">
        <f t="shared" si="10"/>
        <v xml:space="preserve"> </v>
      </c>
      <c r="AA158" s="48" t="str">
        <f t="shared" si="11"/>
        <v xml:space="preserve"> </v>
      </c>
      <c r="AB158" s="2"/>
      <c r="AC158" s="2"/>
      <c r="AD158" s="2"/>
      <c r="AE158" s="2"/>
    </row>
    <row r="159" spans="3:31" s="1" customFormat="1" x14ac:dyDescent="0.2">
      <c r="D159" s="2"/>
      <c r="E159" s="58"/>
      <c r="F159" s="14"/>
      <c r="G159" s="14"/>
      <c r="H159" s="14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23" t="str">
        <f t="shared" si="8"/>
        <v xml:space="preserve"> </v>
      </c>
      <c r="Y159" s="23" t="str">
        <f t="shared" si="9"/>
        <v xml:space="preserve"> </v>
      </c>
      <c r="Z159" s="23" t="str">
        <f t="shared" si="10"/>
        <v xml:space="preserve"> </v>
      </c>
      <c r="AA159" s="48" t="str">
        <f t="shared" si="11"/>
        <v xml:space="preserve"> </v>
      </c>
      <c r="AB159" s="2"/>
      <c r="AC159" s="2"/>
      <c r="AD159" s="2"/>
      <c r="AE159" s="2"/>
    </row>
    <row r="160" spans="3:31" s="1" customFormat="1" x14ac:dyDescent="0.2">
      <c r="D160" s="2"/>
      <c r="E160" s="58"/>
      <c r="F160" s="14"/>
      <c r="G160" s="14"/>
      <c r="H160" s="14"/>
      <c r="I160" s="12"/>
      <c r="J160" s="12"/>
      <c r="K160" s="12"/>
      <c r="L160" s="12"/>
      <c r="M160" s="12"/>
      <c r="N160" s="12"/>
      <c r="O160" s="12"/>
      <c r="P160" s="12"/>
      <c r="Q160" s="12"/>
      <c r="X160" s="23" t="str">
        <f t="shared" si="8"/>
        <v xml:space="preserve"> </v>
      </c>
      <c r="Y160" s="23" t="str">
        <f t="shared" si="9"/>
        <v xml:space="preserve"> </v>
      </c>
      <c r="Z160" s="23" t="str">
        <f t="shared" si="10"/>
        <v xml:space="preserve"> </v>
      </c>
      <c r="AA160" s="48" t="str">
        <f t="shared" si="11"/>
        <v xml:space="preserve"> </v>
      </c>
      <c r="AB160" s="2"/>
      <c r="AC160" s="2"/>
      <c r="AD160" s="2"/>
      <c r="AE160" s="2"/>
    </row>
    <row r="161" spans="1:33" x14ac:dyDescent="0.2">
      <c r="A161" s="1" t="s">
        <v>6</v>
      </c>
      <c r="E161" s="62"/>
      <c r="F161" s="23"/>
      <c r="G161" s="23"/>
      <c r="H161" s="23"/>
      <c r="X161" s="23" t="str">
        <f t="shared" si="8"/>
        <v xml:space="preserve"> </v>
      </c>
      <c r="Y161" s="23" t="str">
        <f t="shared" si="9"/>
        <v xml:space="preserve"> </v>
      </c>
      <c r="Z161" s="23" t="str">
        <f t="shared" si="10"/>
        <v xml:space="preserve"> </v>
      </c>
      <c r="AA161" s="56" t="str">
        <f t="shared" si="11"/>
        <v xml:space="preserve"> </v>
      </c>
    </row>
    <row r="162" spans="1:33" x14ac:dyDescent="0.2">
      <c r="A162" s="1"/>
      <c r="F162" s="23"/>
      <c r="G162" s="23"/>
      <c r="H162" s="23"/>
      <c r="X162" s="23" t="str">
        <f t="shared" si="8"/>
        <v xml:space="preserve"> </v>
      </c>
      <c r="Y162" s="23" t="str">
        <f t="shared" si="9"/>
        <v xml:space="preserve"> </v>
      </c>
      <c r="Z162" s="23" t="str">
        <f t="shared" si="10"/>
        <v xml:space="preserve"> </v>
      </c>
      <c r="AA162" s="48" t="str">
        <f t="shared" si="11"/>
        <v xml:space="preserve"> </v>
      </c>
    </row>
    <row r="163" spans="1:33" x14ac:dyDescent="0.2">
      <c r="C163" s="19" t="s">
        <v>1658</v>
      </c>
      <c r="D163" s="20" t="s">
        <v>1670</v>
      </c>
      <c r="F163" s="25">
        <v>6138</v>
      </c>
      <c r="G163" s="23"/>
      <c r="H163" s="23"/>
      <c r="P163" s="26">
        <v>1.4999999999999999E-2</v>
      </c>
      <c r="Q163" s="26">
        <v>0.107</v>
      </c>
      <c r="R163" s="26">
        <v>-0.11</v>
      </c>
      <c r="S163" s="26">
        <v>0.28399999999999997</v>
      </c>
      <c r="T163" s="26">
        <v>-1.7999999999999999E-2</v>
      </c>
      <c r="U163" s="26">
        <v>0.246</v>
      </c>
      <c r="V163" s="26">
        <v>-0.10299999999999999</v>
      </c>
      <c r="W163" s="26">
        <v>0.12870000000000001</v>
      </c>
      <c r="X163" s="23" t="str">
        <f t="shared" si="8"/>
        <v xml:space="preserve"> </v>
      </c>
      <c r="Y163" s="23" t="str">
        <f t="shared" si="9"/>
        <v xml:space="preserve"> </v>
      </c>
      <c r="Z163" s="23" t="str">
        <f t="shared" si="10"/>
        <v xml:space="preserve"> </v>
      </c>
      <c r="AA163" s="48" t="str">
        <f t="shared" si="11"/>
        <v xml:space="preserve"> </v>
      </c>
      <c r="AB163" s="26">
        <v>2E-3</v>
      </c>
      <c r="AC163" s="20" t="s">
        <v>11</v>
      </c>
      <c r="AD163" s="26">
        <v>2E-3</v>
      </c>
      <c r="AE163" s="20" t="s">
        <v>11</v>
      </c>
    </row>
    <row r="164" spans="1:33" x14ac:dyDescent="0.2">
      <c r="C164" s="19" t="s">
        <v>907</v>
      </c>
      <c r="D164" s="20" t="s">
        <v>906</v>
      </c>
      <c r="E164" s="59">
        <v>40907</v>
      </c>
      <c r="F164" s="25">
        <v>624</v>
      </c>
      <c r="G164" s="25">
        <v>6</v>
      </c>
      <c r="H164" s="26"/>
      <c r="L164" s="26">
        <v>0.1925</v>
      </c>
      <c r="M164" s="26">
        <v>0.23980000000000001</v>
      </c>
      <c r="N164" s="26">
        <v>6.6900000000000001E-2</v>
      </c>
      <c r="O164" s="26">
        <v>9.6699999999999994E-2</v>
      </c>
      <c r="P164" s="26">
        <v>6.7000000000000004E-2</v>
      </c>
      <c r="Q164" s="26">
        <v>9.35E-2</v>
      </c>
      <c r="R164" s="26">
        <v>-0.11409999999999999</v>
      </c>
      <c r="S164" s="26">
        <v>0.28599999999999998</v>
      </c>
      <c r="T164" s="26">
        <v>3.3E-3</v>
      </c>
      <c r="U164" s="26">
        <v>0.25209999999999999</v>
      </c>
      <c r="V164" s="26">
        <v>-0.14199999999999999</v>
      </c>
      <c r="W164" s="26">
        <v>0.159</v>
      </c>
      <c r="X164" s="23" t="str">
        <f t="shared" si="8"/>
        <v xml:space="preserve"> </v>
      </c>
      <c r="Y164" s="23" t="str">
        <f t="shared" si="9"/>
        <v xml:space="preserve"> </v>
      </c>
      <c r="Z164" s="23">
        <f xml:space="preserve">
IF(
COUNTBLANK(M164:W164)&gt;0," ",
((1+M164)*(1+N164)*(1+O164)*(1+P164)*(1+Q164)*(1+R164)*(1+S164)*(1+T164)*(1+U164)*(1+V164)*(1+W164))-1
)</f>
        <v>1.4088658751030363</v>
      </c>
      <c r="AA164" s="48" t="str">
        <f t="shared" si="11"/>
        <v xml:space="preserve"> </v>
      </c>
      <c r="AB164" s="26">
        <v>9.7999999999999997E-3</v>
      </c>
      <c r="AC164" s="20" t="s">
        <v>908</v>
      </c>
      <c r="AD164" s="26">
        <v>9.7999999999999997E-3</v>
      </c>
    </row>
    <row r="165" spans="1:33" x14ac:dyDescent="0.2">
      <c r="C165" s="19" t="s">
        <v>111</v>
      </c>
      <c r="D165" s="20" t="s">
        <v>1691</v>
      </c>
      <c r="E165" s="59">
        <v>36305</v>
      </c>
      <c r="F165" s="30">
        <v>1512</v>
      </c>
      <c r="G165" s="30">
        <v>5</v>
      </c>
      <c r="H165" s="26">
        <v>-0.38900000000000001</v>
      </c>
      <c r="I165" s="26">
        <v>0.438</v>
      </c>
      <c r="J165" s="26">
        <v>0.29699999999999999</v>
      </c>
      <c r="K165" s="26">
        <v>-0.152</v>
      </c>
      <c r="L165" s="26">
        <v>0.219</v>
      </c>
      <c r="M165" s="26">
        <v>0.222</v>
      </c>
      <c r="N165" s="26">
        <v>4.8000000000000001E-2</v>
      </c>
      <c r="O165" s="26">
        <v>0.24299999999999999</v>
      </c>
      <c r="P165" s="26">
        <v>0.05</v>
      </c>
      <c r="Q165" s="26">
        <v>0.20960000000000001</v>
      </c>
      <c r="R165" s="26">
        <v>-0.13619999999999999</v>
      </c>
      <c r="S165" s="26">
        <v>0.29609999999999997</v>
      </c>
      <c r="T165" s="26">
        <v>6.9000000000000006E-2</v>
      </c>
      <c r="U165" s="26">
        <v>0.126</v>
      </c>
      <c r="V165" s="26">
        <v>-0.27200000000000002</v>
      </c>
      <c r="W165" s="26">
        <v>0.17100000000000001</v>
      </c>
      <c r="X165" s="23">
        <f xml:space="preserve">
IF(
COUNTBLANK(H165:W165)&gt;0," ",
((1+H165)*(1+I165)*(1+J165)*(1+K165)*(1+L165)*(1+M165)*(1+N165)*(1+O165)*(1+P165)*(1+Q165)*(1+R165)*(1+S165)*(1+T165)*(1+U165)*(1+V165)*(1+W165))-1
)</f>
        <v>1.7360901656619849</v>
      </c>
      <c r="Y165" s="23">
        <f t="shared" si="9"/>
        <v>1.4009898976729778</v>
      </c>
      <c r="Z165" s="23">
        <f t="shared" si="10"/>
        <v>1.3226874580859826</v>
      </c>
      <c r="AA165" s="48">
        <f t="shared" si="11"/>
        <v>6.49289913570823E-2</v>
      </c>
      <c r="AB165" s="26">
        <v>2.2100000000000002E-2</v>
      </c>
      <c r="AC165" s="20" t="s">
        <v>940</v>
      </c>
      <c r="AD165" s="26">
        <v>2.92E-2</v>
      </c>
      <c r="AE165" s="20" t="s">
        <v>9</v>
      </c>
      <c r="AF165" s="19" t="s">
        <v>386</v>
      </c>
    </row>
    <row r="166" spans="1:33" x14ac:dyDescent="0.2">
      <c r="C166" s="19" t="s">
        <v>479</v>
      </c>
      <c r="D166" s="2" t="s">
        <v>478</v>
      </c>
      <c r="E166" s="59">
        <v>39703</v>
      </c>
      <c r="F166" s="30">
        <v>969</v>
      </c>
      <c r="G166" s="30">
        <v>5</v>
      </c>
      <c r="H166" s="26">
        <v>-0.1444</v>
      </c>
      <c r="I166" s="26">
        <v>0.42449999999999999</v>
      </c>
      <c r="J166" s="26">
        <v>0.1409</v>
      </c>
      <c r="K166" s="26">
        <v>-0.1026</v>
      </c>
      <c r="L166" s="26">
        <v>0.1976</v>
      </c>
      <c r="M166" s="26">
        <v>0.23749999999999999</v>
      </c>
      <c r="N166" s="26">
        <v>7.2300000000000003E-2</v>
      </c>
      <c r="O166" s="26">
        <v>0.1439</v>
      </c>
      <c r="P166" s="26">
        <v>5.8500000000000003E-2</v>
      </c>
      <c r="Q166" s="26">
        <v>0.1226</v>
      </c>
      <c r="R166" s="26">
        <v>-0.15049999999999999</v>
      </c>
      <c r="S166" s="26">
        <v>0.27539999999999998</v>
      </c>
      <c r="T166" s="26">
        <v>-5.7200000000000001E-2</v>
      </c>
      <c r="U166" s="26">
        <v>0.216</v>
      </c>
      <c r="V166" s="26">
        <v>-6.9000000000000006E-2</v>
      </c>
      <c r="W166" s="26">
        <v>0.15620000000000001</v>
      </c>
      <c r="X166" s="23">
        <f t="shared" si="8"/>
        <v>2.6040410307854729</v>
      </c>
      <c r="Y166" s="23">
        <f t="shared" si="9"/>
        <v>1.5918443503555397</v>
      </c>
      <c r="Z166" s="23">
        <f t="shared" si="10"/>
        <v>1.4116321476951561</v>
      </c>
      <c r="AA166" s="48">
        <f t="shared" si="11"/>
        <v>8.3426260350144332E-2</v>
      </c>
      <c r="AB166" s="28">
        <v>2.0500000000000001E-2</v>
      </c>
      <c r="AD166" s="26">
        <v>2.0500000000000001E-2</v>
      </c>
      <c r="AE166" s="26" t="s">
        <v>9</v>
      </c>
    </row>
    <row r="167" spans="1:33" x14ac:dyDescent="0.2">
      <c r="C167" s="19" t="s">
        <v>1761</v>
      </c>
      <c r="D167" s="20" t="s">
        <v>194</v>
      </c>
      <c r="E167" s="59">
        <v>33284</v>
      </c>
      <c r="F167" s="30">
        <v>3692</v>
      </c>
      <c r="G167" s="30">
        <v>5</v>
      </c>
      <c r="H167" s="26">
        <v>-0.29099999999999998</v>
      </c>
      <c r="I167" s="26">
        <v>0.20899999999999999</v>
      </c>
      <c r="J167" s="26">
        <v>0.157</v>
      </c>
      <c r="K167" s="26">
        <v>0.02</v>
      </c>
      <c r="L167" s="26">
        <v>0.29199999999999998</v>
      </c>
      <c r="M167" s="26">
        <v>0.1482</v>
      </c>
      <c r="N167" s="26">
        <v>8.1699999999999995E-2</v>
      </c>
      <c r="O167" s="26">
        <v>0.1547</v>
      </c>
      <c r="P167" s="26">
        <v>-3.15E-2</v>
      </c>
      <c r="Q167" s="26">
        <v>0.1249</v>
      </c>
      <c r="R167" s="26">
        <v>-5.3999999999999999E-2</v>
      </c>
      <c r="S167" s="26">
        <v>0.33600000000000002</v>
      </c>
      <c r="T167" s="26">
        <v>0.1022</v>
      </c>
      <c r="U167" s="26">
        <v>0.34699999999999998</v>
      </c>
      <c r="V167" s="26">
        <v>-0.215</v>
      </c>
      <c r="W167" s="26">
        <v>0.23</v>
      </c>
      <c r="X167" s="23">
        <f t="shared" si="8"/>
        <v>2.6997810653688012</v>
      </c>
      <c r="Y167" s="23">
        <f t="shared" si="9"/>
        <v>2.7305265092283064</v>
      </c>
      <c r="Z167" s="23">
        <f t="shared" si="10"/>
        <v>1.8307886459876048</v>
      </c>
      <c r="AA167" s="48">
        <f t="shared" si="11"/>
        <v>8.5203039753588783E-2</v>
      </c>
      <c r="AB167" s="28">
        <v>1.7500000000000002E-2</v>
      </c>
      <c r="AC167" s="20" t="s">
        <v>11</v>
      </c>
      <c r="AD167" s="26">
        <v>1.8200000000000001E-2</v>
      </c>
      <c r="AE167" s="26" t="s">
        <v>9</v>
      </c>
    </row>
    <row r="168" spans="1:33" x14ac:dyDescent="0.2">
      <c r="C168" s="19" t="s">
        <v>656</v>
      </c>
      <c r="D168" s="20" t="s">
        <v>657</v>
      </c>
      <c r="E168" s="59">
        <v>41271</v>
      </c>
      <c r="F168" s="30">
        <v>1323</v>
      </c>
      <c r="G168" s="30">
        <v>5</v>
      </c>
      <c r="H168" s="26"/>
      <c r="I168" s="26"/>
      <c r="J168" s="26"/>
      <c r="K168" s="34"/>
      <c r="L168" s="26">
        <v>-1E-4</v>
      </c>
      <c r="M168" s="26">
        <v>0.23</v>
      </c>
      <c r="N168" s="26">
        <v>0.11700000000000001</v>
      </c>
      <c r="O168" s="26">
        <v>0.23400000000000001</v>
      </c>
      <c r="P168" s="26">
        <v>-1.6E-2</v>
      </c>
      <c r="Q168" s="26">
        <v>0.1293</v>
      </c>
      <c r="R168" s="26">
        <v>-0.1211</v>
      </c>
      <c r="S168" s="26">
        <v>0.307</v>
      </c>
      <c r="T168" s="26">
        <v>0.1187</v>
      </c>
      <c r="U168" s="26">
        <v>0.37940000000000002</v>
      </c>
      <c r="V168" s="26">
        <v>-0.26500000000000001</v>
      </c>
      <c r="W168" s="26">
        <v>0.1</v>
      </c>
      <c r="X168" s="23" t="str">
        <f t="shared" si="8"/>
        <v xml:space="preserve"> </v>
      </c>
      <c r="Y168" s="23" t="str">
        <f t="shared" si="9"/>
        <v xml:space="preserve"> </v>
      </c>
      <c r="Z168" s="23">
        <f t="shared" si="10"/>
        <v>1.7000810873834538</v>
      </c>
      <c r="AA168" s="48" t="str">
        <f t="shared" si="11"/>
        <v xml:space="preserve"> </v>
      </c>
      <c r="AB168" s="28">
        <v>2.52E-2</v>
      </c>
      <c r="AC168" s="20" t="s">
        <v>658</v>
      </c>
      <c r="AD168" s="26">
        <v>2.52E-2</v>
      </c>
      <c r="AE168" s="26" t="s">
        <v>9</v>
      </c>
    </row>
    <row r="169" spans="1:33" x14ac:dyDescent="0.2">
      <c r="C169" s="19" t="s">
        <v>1444</v>
      </c>
      <c r="D169" s="20" t="s">
        <v>1445</v>
      </c>
      <c r="E169" s="59">
        <v>37120</v>
      </c>
      <c r="F169" s="30">
        <v>812</v>
      </c>
      <c r="G169" s="30">
        <v>5</v>
      </c>
      <c r="H169" s="26"/>
      <c r="I169" s="26">
        <v>0.52400000000000002</v>
      </c>
      <c r="J169" s="26">
        <v>0.25900000000000001</v>
      </c>
      <c r="K169" s="26">
        <v>-0.129</v>
      </c>
      <c r="L169" s="26">
        <v>0.30399999999999999</v>
      </c>
      <c r="M169" s="26">
        <v>0.19400000000000001</v>
      </c>
      <c r="N169" s="26">
        <v>0.124</v>
      </c>
      <c r="O169" s="26">
        <v>0.29799999999999999</v>
      </c>
      <c r="P169" s="26">
        <v>-0.108</v>
      </c>
      <c r="Q169" s="26">
        <v>0.19900000000000001</v>
      </c>
      <c r="R169" s="26">
        <v>-4.7E-2</v>
      </c>
      <c r="S169" s="26">
        <v>0.2928</v>
      </c>
      <c r="T169" s="26">
        <v>4.0399999999999998E-2</v>
      </c>
      <c r="U169" s="26">
        <v>0.255</v>
      </c>
      <c r="V169" s="26">
        <v>-0.23599999999999999</v>
      </c>
      <c r="W169" s="26">
        <v>0.17399999999999999</v>
      </c>
      <c r="X169" s="23" t="str">
        <f t="shared" si="8"/>
        <v xml:space="preserve"> </v>
      </c>
      <c r="Y169" s="23">
        <f t="shared" si="9"/>
        <v>2.0531973956913063</v>
      </c>
      <c r="Z169" s="23">
        <f t="shared" si="10"/>
        <v>1.6881848975608973</v>
      </c>
      <c r="AA169" s="48" t="str">
        <f t="shared" ref="AA169:AA229" si="12" xml:space="preserve">
IF(X169=" "," ",
(1+X169)^(1/16)-1
)</f>
        <v xml:space="preserve"> </v>
      </c>
      <c r="AB169" s="28">
        <v>1.4999999999999999E-2</v>
      </c>
      <c r="AD169" s="26">
        <v>1.72E-2</v>
      </c>
      <c r="AE169" s="26"/>
    </row>
    <row r="170" spans="1:33" x14ac:dyDescent="0.2">
      <c r="C170" s="19" t="s">
        <v>1177</v>
      </c>
      <c r="D170" s="20" t="s">
        <v>307</v>
      </c>
      <c r="E170" s="59">
        <v>38422</v>
      </c>
      <c r="F170" s="30">
        <v>1195</v>
      </c>
      <c r="G170" s="30">
        <v>6</v>
      </c>
      <c r="H170" s="26">
        <v>-0.36799999999999999</v>
      </c>
      <c r="I170" s="26">
        <v>0.38400000000000001</v>
      </c>
      <c r="J170" s="26">
        <v>0.26600000000000001</v>
      </c>
      <c r="K170" s="26">
        <v>-0.13700000000000001</v>
      </c>
      <c r="L170" s="26">
        <v>0.24199999999999999</v>
      </c>
      <c r="M170" s="26">
        <v>0.186</v>
      </c>
      <c r="N170" s="26">
        <v>4.4999999999999998E-2</v>
      </c>
      <c r="O170" s="26">
        <v>7.4999999999999997E-2</v>
      </c>
      <c r="P170" s="26">
        <v>-0.04</v>
      </c>
      <c r="Q170" s="26">
        <v>9.6000000000000002E-2</v>
      </c>
      <c r="R170" s="26">
        <v>-8.3000000000000004E-2</v>
      </c>
      <c r="S170" s="26">
        <v>0.39979999999999999</v>
      </c>
      <c r="T170" s="26">
        <v>6.0999999999999999E-2</v>
      </c>
      <c r="U170" s="26">
        <v>0.24099999999999999</v>
      </c>
      <c r="V170" s="26">
        <v>-0.23200000000000001</v>
      </c>
      <c r="W170" s="26">
        <v>0.182</v>
      </c>
      <c r="X170" s="23">
        <f t="shared" si="8"/>
        <v>1.5527699762917875</v>
      </c>
      <c r="Y170" s="23">
        <f t="shared" si="9"/>
        <v>1.3052859813244173</v>
      </c>
      <c r="Z170" s="23">
        <f t="shared" si="10"/>
        <v>1.1507623122392743</v>
      </c>
      <c r="AA170" s="48">
        <f t="shared" si="12"/>
        <v>6.0323117683305894E-2</v>
      </c>
      <c r="AB170" s="28">
        <v>2.392E-2</v>
      </c>
      <c r="AC170" s="20" t="s">
        <v>11</v>
      </c>
      <c r="AD170" s="26">
        <v>3.0700000000000002E-2</v>
      </c>
      <c r="AE170" s="26" t="s">
        <v>9</v>
      </c>
    </row>
    <row r="171" spans="1:33" x14ac:dyDescent="0.2">
      <c r="A171" s="19" t="s">
        <v>1483</v>
      </c>
      <c r="C171" s="19" t="s">
        <v>1213</v>
      </c>
      <c r="D171" s="20" t="s">
        <v>1214</v>
      </c>
      <c r="E171" s="59">
        <v>42044</v>
      </c>
      <c r="F171" s="30">
        <v>5098</v>
      </c>
      <c r="G171" s="30">
        <v>5</v>
      </c>
      <c r="H171" s="23"/>
      <c r="I171" s="34"/>
      <c r="J171" s="26"/>
      <c r="K171" s="34"/>
      <c r="L171" s="26"/>
      <c r="M171" s="26"/>
      <c r="N171" s="26"/>
      <c r="O171" s="26">
        <v>0.1177</v>
      </c>
      <c r="P171" s="26">
        <v>-1.1599999999999999E-2</v>
      </c>
      <c r="Q171" s="26">
        <v>0.1588</v>
      </c>
      <c r="R171" s="26">
        <v>-0.1244</v>
      </c>
      <c r="S171" s="26">
        <v>0.2601</v>
      </c>
      <c r="T171" s="26">
        <v>2.6100000000000002E-2</v>
      </c>
      <c r="U171" s="26">
        <v>0.27600000000000002</v>
      </c>
      <c r="V171" s="26">
        <v>-0.113</v>
      </c>
      <c r="W171" s="26">
        <v>0.16500000000000001</v>
      </c>
      <c r="X171" s="23" t="str">
        <f t="shared" si="8"/>
        <v xml:space="preserve"> </v>
      </c>
      <c r="Y171" s="23" t="str">
        <f t="shared" si="9"/>
        <v xml:space="preserve"> </v>
      </c>
      <c r="Z171" s="23" t="str">
        <f t="shared" si="10"/>
        <v xml:space="preserve"> </v>
      </c>
      <c r="AA171" s="48" t="str">
        <f t="shared" si="12"/>
        <v xml:space="preserve"> </v>
      </c>
      <c r="AB171" s="28">
        <v>1.4999999999999999E-2</v>
      </c>
      <c r="AC171" s="20" t="s">
        <v>1212</v>
      </c>
      <c r="AD171" s="28">
        <f>AB171</f>
        <v>1.4999999999999999E-2</v>
      </c>
      <c r="AE171" s="26" t="s">
        <v>9</v>
      </c>
    </row>
    <row r="172" spans="1:33" x14ac:dyDescent="0.2">
      <c r="C172" s="19" t="s">
        <v>1215</v>
      </c>
      <c r="D172" s="20" t="s">
        <v>1211</v>
      </c>
      <c r="E172" s="59">
        <v>42044</v>
      </c>
      <c r="F172" s="30">
        <v>5098</v>
      </c>
      <c r="G172" s="30">
        <v>5</v>
      </c>
      <c r="H172" s="23"/>
      <c r="I172" s="26"/>
      <c r="J172" s="26"/>
      <c r="K172" s="26"/>
      <c r="L172" s="26"/>
      <c r="M172" s="26"/>
      <c r="N172" s="26"/>
      <c r="O172" s="26"/>
      <c r="P172" s="26">
        <v>-1.7000000000000001E-2</v>
      </c>
      <c r="Q172" s="26">
        <v>0.153</v>
      </c>
      <c r="R172" s="26">
        <v>-0.129</v>
      </c>
      <c r="S172" s="26">
        <v>0.25340000000000001</v>
      </c>
      <c r="T172" s="26">
        <v>2.0500000000000001E-2</v>
      </c>
      <c r="U172" s="26">
        <v>0.27100000000000002</v>
      </c>
      <c r="V172" s="26">
        <v>-0.11799999999999999</v>
      </c>
      <c r="W172" s="26">
        <v>0.16</v>
      </c>
      <c r="X172" s="23" t="str">
        <f t="shared" si="8"/>
        <v xml:space="preserve"> </v>
      </c>
      <c r="Y172" s="23" t="str">
        <f t="shared" si="9"/>
        <v xml:space="preserve"> </v>
      </c>
      <c r="Z172" s="23" t="str">
        <f t="shared" si="10"/>
        <v xml:space="preserve"> </v>
      </c>
      <c r="AA172" s="48" t="str">
        <f t="shared" si="12"/>
        <v xml:space="preserve"> </v>
      </c>
      <c r="AB172" s="28">
        <v>0.02</v>
      </c>
      <c r="AC172" s="20" t="s">
        <v>1212</v>
      </c>
      <c r="AD172" s="28">
        <f>AB172</f>
        <v>0.02</v>
      </c>
      <c r="AE172" s="28" t="s">
        <v>9</v>
      </c>
    </row>
    <row r="173" spans="1:33" x14ac:dyDescent="0.2">
      <c r="C173" s="19" t="s">
        <v>1303</v>
      </c>
      <c r="D173" s="20" t="s">
        <v>1302</v>
      </c>
      <c r="E173" s="59">
        <v>37173</v>
      </c>
      <c r="F173" s="30">
        <v>592</v>
      </c>
      <c r="G173" s="30">
        <v>5</v>
      </c>
      <c r="H173" s="26">
        <v>-0.47799999999999998</v>
      </c>
      <c r="I173" s="26">
        <v>0.38479999999999998</v>
      </c>
      <c r="J173" s="26">
        <v>0.13819999999999999</v>
      </c>
      <c r="K173" s="26">
        <v>-8.6400000000000005E-2</v>
      </c>
      <c r="L173" s="26">
        <v>0.2311</v>
      </c>
      <c r="M173" s="26">
        <v>0.20949999999999999</v>
      </c>
      <c r="N173" s="26">
        <v>5.3199999999999997E-2</v>
      </c>
      <c r="O173" s="26">
        <v>9.4399999999999998E-2</v>
      </c>
      <c r="P173" s="26">
        <v>-2E-3</v>
      </c>
      <c r="Q173" s="26">
        <v>9.7799999999999998E-2</v>
      </c>
      <c r="R173" s="26">
        <v>-0.1154</v>
      </c>
      <c r="S173" s="26">
        <v>0.3387</v>
      </c>
      <c r="T173" s="26">
        <v>1.2999999999999999E-2</v>
      </c>
      <c r="U173" s="26">
        <v>0.16500000000000001</v>
      </c>
      <c r="V173" s="26">
        <v>-0.19500000000000001</v>
      </c>
      <c r="W173" s="26">
        <v>0.106</v>
      </c>
      <c r="X173" s="23">
        <f t="shared" si="8"/>
        <v>0.75868764682516487</v>
      </c>
      <c r="Y173" s="23">
        <f t="shared" si="9"/>
        <v>1.1375317483136662</v>
      </c>
      <c r="Z173" s="23">
        <f t="shared" si="10"/>
        <v>0.90047933539145641</v>
      </c>
      <c r="AA173" s="48">
        <f t="shared" si="12"/>
        <v>3.5915412389413648E-2</v>
      </c>
      <c r="AB173" s="26">
        <v>1.9E-2</v>
      </c>
      <c r="AC173" s="20" t="s">
        <v>11</v>
      </c>
      <c r="AD173" s="26">
        <v>1.9099999999999999E-2</v>
      </c>
      <c r="AE173" s="26" t="s">
        <v>9</v>
      </c>
    </row>
    <row r="174" spans="1:33" x14ac:dyDescent="0.2">
      <c r="C174" s="19" t="s">
        <v>554</v>
      </c>
      <c r="D174" s="20" t="s">
        <v>555</v>
      </c>
      <c r="E174" s="59">
        <v>38270</v>
      </c>
      <c r="F174" s="25">
        <v>821</v>
      </c>
      <c r="G174" s="30">
        <v>5</v>
      </c>
      <c r="H174" s="28">
        <v>-0.33700000000000002</v>
      </c>
      <c r="I174" s="28">
        <v>0.33900000000000002</v>
      </c>
      <c r="J174" s="28">
        <v>0.18</v>
      </c>
      <c r="K174" s="28">
        <v>-4.4999999999999998E-2</v>
      </c>
      <c r="L174" s="28">
        <v>0.14799999999999999</v>
      </c>
      <c r="M174" s="28">
        <v>0.20200000000000001</v>
      </c>
      <c r="N174" s="28">
        <v>0.06</v>
      </c>
      <c r="O174" s="28">
        <v>9.9000000000000005E-2</v>
      </c>
      <c r="P174" s="28">
        <v>-5.5E-2</v>
      </c>
      <c r="Q174" s="28">
        <v>5.8500000000000003E-2</v>
      </c>
      <c r="R174" s="28">
        <v>-3.7499999999999999E-2</v>
      </c>
      <c r="S174" s="28">
        <v>0.443</v>
      </c>
      <c r="T174" s="28">
        <v>6.2E-2</v>
      </c>
      <c r="U174" s="28">
        <v>0.18099999999999999</v>
      </c>
      <c r="V174" s="28">
        <v>-0.14399999999999999</v>
      </c>
      <c r="W174" s="28">
        <v>0.156</v>
      </c>
      <c r="X174" s="23">
        <f t="shared" si="8"/>
        <v>1.7728421745706404</v>
      </c>
      <c r="Y174" s="23">
        <f t="shared" si="9"/>
        <v>1.64697011641264</v>
      </c>
      <c r="Z174" s="23">
        <f t="shared" si="10"/>
        <v>1.4143697360423229</v>
      </c>
      <c r="AA174" s="48">
        <f t="shared" si="12"/>
        <v>6.5817439020510182E-2</v>
      </c>
      <c r="AB174" s="26">
        <v>1.4999999999999999E-2</v>
      </c>
      <c r="AC174" s="20" t="s">
        <v>556</v>
      </c>
      <c r="AD174" s="26">
        <v>1.9300000000000001E-2</v>
      </c>
      <c r="AE174" s="20" t="s">
        <v>11</v>
      </c>
      <c r="AF174" s="33"/>
      <c r="AG174" s="33"/>
    </row>
    <row r="175" spans="1:33" x14ac:dyDescent="0.2">
      <c r="C175" s="19" t="s">
        <v>1203</v>
      </c>
      <c r="D175" s="20" t="s">
        <v>1204</v>
      </c>
      <c r="E175" s="59">
        <v>39276</v>
      </c>
      <c r="F175" s="30">
        <v>226</v>
      </c>
      <c r="G175" s="30">
        <v>6</v>
      </c>
      <c r="H175" s="26">
        <v>-0.44840000000000002</v>
      </c>
      <c r="I175" s="26">
        <v>0.34689999999999999</v>
      </c>
      <c r="J175" s="26">
        <v>0.34079999999999999</v>
      </c>
      <c r="K175" s="26">
        <v>-3.4700000000000002E-2</v>
      </c>
      <c r="L175" s="26">
        <v>0.22090000000000001</v>
      </c>
      <c r="M175" s="26">
        <v>0.2258</v>
      </c>
      <c r="N175" s="26">
        <v>2.18E-2</v>
      </c>
      <c r="O175" s="26">
        <v>0.17469999999999999</v>
      </c>
      <c r="P175" s="26">
        <v>-1.5100000000000001E-2</v>
      </c>
      <c r="Q175" s="26">
        <v>0.24490000000000001</v>
      </c>
      <c r="R175" s="26">
        <v>-0.16639999999999999</v>
      </c>
      <c r="S175" s="26">
        <v>0.26769999999999999</v>
      </c>
      <c r="T175" s="26">
        <v>5.3199999999999997E-2</v>
      </c>
      <c r="U175" s="26">
        <v>0.219</v>
      </c>
      <c r="V175" s="26">
        <v>-0.21</v>
      </c>
      <c r="W175" s="26">
        <v>0.17599999999999999</v>
      </c>
      <c r="X175" s="23">
        <f t="shared" si="8"/>
        <v>1.6694897983042951</v>
      </c>
      <c r="Y175" s="23">
        <f t="shared" si="9"/>
        <v>1.6798140132404797</v>
      </c>
      <c r="Z175" s="23">
        <f t="shared" si="10"/>
        <v>1.2738523134455169</v>
      </c>
      <c r="AA175" s="48">
        <f t="shared" si="12"/>
        <v>6.329009092598481E-2</v>
      </c>
      <c r="AB175" s="28">
        <v>1.4999999999999999E-2</v>
      </c>
      <c r="AC175" s="20" t="s">
        <v>273</v>
      </c>
      <c r="AD175" s="26">
        <v>1.9400000000000001E-2</v>
      </c>
      <c r="AE175" s="26"/>
    </row>
    <row r="176" spans="1:33" x14ac:dyDescent="0.2">
      <c r="C176" s="19" t="s">
        <v>184</v>
      </c>
      <c r="D176" s="20" t="s">
        <v>186</v>
      </c>
      <c r="E176" s="59">
        <v>38510</v>
      </c>
      <c r="F176" s="30">
        <v>527</v>
      </c>
      <c r="G176" s="30">
        <v>5</v>
      </c>
      <c r="H176" s="26">
        <v>-0.3206</v>
      </c>
      <c r="I176" s="26">
        <v>0.2485</v>
      </c>
      <c r="J176" s="26">
        <v>0.1096</v>
      </c>
      <c r="K176" s="26">
        <v>-6.59E-2</v>
      </c>
      <c r="L176" s="26">
        <v>0.18090000000000001</v>
      </c>
      <c r="M176" s="26">
        <v>0.2364</v>
      </c>
      <c r="N176" s="26">
        <v>0.1118</v>
      </c>
      <c r="O176" s="26">
        <v>0.1389</v>
      </c>
      <c r="P176" s="26">
        <v>4.9200000000000001E-2</v>
      </c>
      <c r="Q176" s="26">
        <v>0.1023</v>
      </c>
      <c r="R176" s="26">
        <v>-4.6800000000000001E-2</v>
      </c>
      <c r="S176" s="26">
        <v>0.23710000000000001</v>
      </c>
      <c r="T176" s="26">
        <v>7.7000000000000002E-3</v>
      </c>
      <c r="U176" s="26">
        <v>0.308</v>
      </c>
      <c r="V176" s="26">
        <v>-0.13900000000000001</v>
      </c>
      <c r="W176" s="26">
        <v>0.158</v>
      </c>
      <c r="X176" s="23">
        <f t="shared" si="8"/>
        <v>1.913103629542189</v>
      </c>
      <c r="Y176" s="23">
        <f t="shared" si="9"/>
        <v>2.0951050725732143</v>
      </c>
      <c r="Z176" s="23">
        <f t="shared" si="10"/>
        <v>1.8058787651615456</v>
      </c>
      <c r="AA176" s="48">
        <f t="shared" si="12"/>
        <v>6.9109640893191715E-2</v>
      </c>
      <c r="AB176" s="28">
        <v>0.01</v>
      </c>
      <c r="AC176" s="20" t="s">
        <v>11</v>
      </c>
      <c r="AD176" s="26">
        <v>0.01</v>
      </c>
      <c r="AE176" s="26"/>
    </row>
    <row r="177" spans="3:36" x14ac:dyDescent="0.2">
      <c r="C177" s="19" t="s">
        <v>185</v>
      </c>
      <c r="D177" s="20" t="s">
        <v>181</v>
      </c>
      <c r="E177" s="59">
        <v>40367</v>
      </c>
      <c r="F177" s="30">
        <v>527</v>
      </c>
      <c r="G177" s="30">
        <v>5</v>
      </c>
      <c r="H177" s="26"/>
      <c r="I177" s="26"/>
      <c r="J177" s="26"/>
      <c r="K177" s="26">
        <v>-7.4700000000000003E-2</v>
      </c>
      <c r="L177" s="26">
        <v>0.17150000000000001</v>
      </c>
      <c r="M177" s="26">
        <v>0.2238</v>
      </c>
      <c r="N177" s="26">
        <v>0.10290000000000001</v>
      </c>
      <c r="O177" s="26">
        <v>0.128</v>
      </c>
      <c r="P177" s="26">
        <v>3.9699999999999999E-2</v>
      </c>
      <c r="Q177" s="26">
        <v>9.2999999999999999E-2</v>
      </c>
      <c r="R177" s="26">
        <v>-5.6000000000000001E-2</v>
      </c>
      <c r="S177" s="26">
        <v>0.22600000000000001</v>
      </c>
      <c r="T177" s="26">
        <v>-1.2999999999999999E-3</v>
      </c>
      <c r="U177" s="26">
        <v>0.29599999999999999</v>
      </c>
      <c r="V177" s="26">
        <v>-0.14599999999999999</v>
      </c>
      <c r="W177" s="26">
        <v>0.14799999999999999</v>
      </c>
      <c r="X177" s="23" t="str">
        <f t="shared" si="8"/>
        <v xml:space="preserve"> </v>
      </c>
      <c r="Y177" s="23">
        <f t="shared" si="9"/>
        <v>1.7542985970411422</v>
      </c>
      <c r="Z177" s="23">
        <f t="shared" si="10"/>
        <v>1.5408917655859331</v>
      </c>
      <c r="AA177" s="48" t="str">
        <f t="shared" si="12"/>
        <v xml:space="preserve"> </v>
      </c>
      <c r="AB177" s="28">
        <v>1.9E-2</v>
      </c>
      <c r="AC177" s="20" t="s">
        <v>11</v>
      </c>
      <c r="AD177" s="26">
        <v>1.9E-2</v>
      </c>
      <c r="AE177" s="26" t="s">
        <v>183</v>
      </c>
    </row>
    <row r="178" spans="3:36" x14ac:dyDescent="0.2">
      <c r="C178" s="19" t="s">
        <v>156</v>
      </c>
      <c r="D178" s="20" t="s">
        <v>957</v>
      </c>
      <c r="E178" s="59">
        <v>40480</v>
      </c>
      <c r="F178" s="30">
        <v>108</v>
      </c>
      <c r="G178" s="30">
        <v>5</v>
      </c>
      <c r="H178" s="26"/>
      <c r="I178" s="26"/>
      <c r="J178" s="26"/>
      <c r="K178" s="26">
        <v>-5.8599999999999999E-2</v>
      </c>
      <c r="L178" s="26">
        <v>0.2109</v>
      </c>
      <c r="M178" s="26">
        <v>0.28360000000000002</v>
      </c>
      <c r="N178" s="26">
        <v>0.1202</v>
      </c>
      <c r="O178" s="26">
        <v>0.2374</v>
      </c>
      <c r="P178" s="26">
        <v>-7.9000000000000001E-2</v>
      </c>
      <c r="Q178" s="26">
        <v>0.13100000000000001</v>
      </c>
      <c r="R178" s="26">
        <v>-6.6000000000000003E-2</v>
      </c>
      <c r="S178" s="26">
        <v>0.26600000000000001</v>
      </c>
      <c r="T178" s="26">
        <v>-8.9499999999999996E-2</v>
      </c>
      <c r="U178" s="26">
        <v>0.22600000000000001</v>
      </c>
      <c r="V178" s="26">
        <v>-0.219</v>
      </c>
      <c r="W178" s="26">
        <v>0.15</v>
      </c>
      <c r="X178" s="23" t="str">
        <f t="shared" si="8"/>
        <v xml:space="preserve"> </v>
      </c>
      <c r="Y178" s="23">
        <f t="shared" si="9"/>
        <v>1.5046092096447756</v>
      </c>
      <c r="Z178" s="23">
        <f t="shared" si="10"/>
        <v>1.1971388329647579</v>
      </c>
      <c r="AA178" s="48" t="str">
        <f t="shared" si="12"/>
        <v xml:space="preserve"> </v>
      </c>
      <c r="AB178" s="28">
        <v>2.1999999999999999E-2</v>
      </c>
      <c r="AC178" s="20" t="s">
        <v>9</v>
      </c>
      <c r="AD178" s="26"/>
      <c r="AE178" s="26" t="s">
        <v>9</v>
      </c>
    </row>
    <row r="179" spans="3:36" x14ac:dyDescent="0.2">
      <c r="C179" s="19" t="s">
        <v>269</v>
      </c>
      <c r="D179" s="20" t="s">
        <v>137</v>
      </c>
      <c r="E179" s="59">
        <v>35233</v>
      </c>
      <c r="F179" s="30">
        <v>369</v>
      </c>
      <c r="G179" s="30">
        <v>6</v>
      </c>
      <c r="H179" s="26">
        <v>-0.41</v>
      </c>
      <c r="I179" s="26">
        <v>0.4</v>
      </c>
      <c r="J179" s="26">
        <v>0.21</v>
      </c>
      <c r="K179" s="26">
        <v>-0.16800000000000001</v>
      </c>
      <c r="L179" s="26">
        <v>0.28599999999999998</v>
      </c>
      <c r="M179" s="26">
        <v>0.216</v>
      </c>
      <c r="N179" s="26">
        <v>5.5E-2</v>
      </c>
      <c r="O179" s="26">
        <v>0.156</v>
      </c>
      <c r="P179" s="26">
        <v>6.5000000000000002E-2</v>
      </c>
      <c r="Q179" s="26">
        <v>0.15559999999999999</v>
      </c>
      <c r="R179" s="26">
        <v>-0.2021</v>
      </c>
      <c r="S179" s="26">
        <v>0.21</v>
      </c>
      <c r="T179" s="26">
        <v>7.7000000000000002E-3</v>
      </c>
      <c r="U179" s="26">
        <v>0.22</v>
      </c>
      <c r="V179" s="26">
        <v>-0.20200000000000001</v>
      </c>
      <c r="W179" s="26">
        <v>0.187</v>
      </c>
      <c r="X179" s="23">
        <f t="shared" si="8"/>
        <v>1.1943669673739845</v>
      </c>
      <c r="Y179" s="23">
        <f t="shared" si="9"/>
        <v>1.1955525657594941</v>
      </c>
      <c r="Z179" s="23">
        <f t="shared" si="10"/>
        <v>1.0520103385567712</v>
      </c>
      <c r="AA179" s="48">
        <f t="shared" si="12"/>
        <v>5.0344652158428094E-2</v>
      </c>
      <c r="AB179" s="28">
        <v>0.02</v>
      </c>
      <c r="AC179" s="20" t="s">
        <v>9</v>
      </c>
      <c r="AD179" s="26">
        <v>4.1700000000000001E-2</v>
      </c>
      <c r="AE179" s="26" t="s">
        <v>9</v>
      </c>
    </row>
    <row r="180" spans="3:36" x14ac:dyDescent="0.2">
      <c r="C180" s="19" t="s">
        <v>1251</v>
      </c>
      <c r="D180" s="2" t="s">
        <v>403</v>
      </c>
      <c r="E180" s="59">
        <v>39797</v>
      </c>
      <c r="F180" s="30">
        <v>20</v>
      </c>
      <c r="G180" s="30">
        <v>5</v>
      </c>
      <c r="H180" s="26"/>
      <c r="I180" s="26">
        <v>0.44969999999999999</v>
      </c>
      <c r="J180" s="26">
        <v>0.2475</v>
      </c>
      <c r="K180" s="26">
        <v>-0.154</v>
      </c>
      <c r="L180" s="26">
        <v>0.2117</v>
      </c>
      <c r="M180" s="26">
        <v>0.29260000000000003</v>
      </c>
      <c r="N180" s="26">
        <v>7.4899999999999994E-2</v>
      </c>
      <c r="O180" s="26">
        <v>0.22209999999999999</v>
      </c>
      <c r="P180" s="26">
        <v>-4.8300000000000003E-2</v>
      </c>
      <c r="Q180" s="26">
        <v>0.121</v>
      </c>
      <c r="R180" s="26">
        <v>-0.20910000000000001</v>
      </c>
      <c r="S180" s="26">
        <v>0.18490000000000001</v>
      </c>
      <c r="T180" s="26">
        <v>-3.5200000000000002E-2</v>
      </c>
      <c r="U180" s="26">
        <v>0.223</v>
      </c>
      <c r="V180" s="26">
        <v>-0.214</v>
      </c>
      <c r="W180" s="26">
        <v>-1.9E-2</v>
      </c>
      <c r="X180" s="23" t="str">
        <f t="shared" si="8"/>
        <v xml:space="preserve"> </v>
      </c>
      <c r="Y180" s="23">
        <f t="shared" si="9"/>
        <v>0.58331997813517611</v>
      </c>
      <c r="Z180" s="23">
        <f t="shared" si="10"/>
        <v>0.54455444184291446</v>
      </c>
      <c r="AA180" s="48" t="str">
        <f t="shared" si="12"/>
        <v xml:space="preserve"> </v>
      </c>
      <c r="AB180" s="28">
        <v>2.1499999999999998E-2</v>
      </c>
      <c r="AC180" s="20" t="s">
        <v>402</v>
      </c>
      <c r="AD180" s="26">
        <v>3.4000000000000002E-2</v>
      </c>
      <c r="AE180" s="26" t="s">
        <v>9</v>
      </c>
    </row>
    <row r="181" spans="3:36" x14ac:dyDescent="0.2">
      <c r="C181" s="19" t="s">
        <v>44</v>
      </c>
      <c r="D181" s="20" t="s">
        <v>45</v>
      </c>
      <c r="E181" s="59">
        <v>38079</v>
      </c>
      <c r="F181" s="30">
        <v>395</v>
      </c>
      <c r="G181" s="30">
        <v>6</v>
      </c>
      <c r="H181" s="26">
        <v>-0.30099999999999999</v>
      </c>
      <c r="I181" s="26">
        <v>0.22600000000000001</v>
      </c>
      <c r="J181" s="26">
        <v>3.6999999999999998E-2</v>
      </c>
      <c r="K181" s="26">
        <v>-5.1999999999999998E-2</v>
      </c>
      <c r="L181" s="26">
        <v>0.16900000000000001</v>
      </c>
      <c r="M181" s="26">
        <v>0.29299999999999998</v>
      </c>
      <c r="N181" s="26">
        <v>4.2999999999999997E-2</v>
      </c>
      <c r="O181" s="26">
        <v>0.16600000000000001</v>
      </c>
      <c r="P181" s="26">
        <v>1.2500000000000001E-2</v>
      </c>
      <c r="Q181" s="26">
        <v>7.9500000000000001E-2</v>
      </c>
      <c r="R181" s="26">
        <v>-0.18609999999999999</v>
      </c>
      <c r="S181" s="29">
        <v>0.1593</v>
      </c>
      <c r="T181" s="29">
        <v>-0.1217</v>
      </c>
      <c r="U181" s="29">
        <v>0.17499999999999999</v>
      </c>
      <c r="V181" s="29">
        <v>-1.6E-2</v>
      </c>
      <c r="W181" s="29">
        <v>0.13700000000000001</v>
      </c>
      <c r="X181" s="23">
        <f t="shared" si="8"/>
        <v>0.84404497897259323</v>
      </c>
      <c r="Y181" s="23">
        <f t="shared" si="9"/>
        <v>1.0750334766781831</v>
      </c>
      <c r="Z181" s="23">
        <f t="shared" si="10"/>
        <v>0.8724156358875228</v>
      </c>
      <c r="AA181" s="48">
        <f t="shared" si="12"/>
        <v>3.89884491785355E-2</v>
      </c>
      <c r="AB181" s="28">
        <v>2.4E-2</v>
      </c>
      <c r="AC181" s="20" t="s">
        <v>11</v>
      </c>
      <c r="AD181" s="26">
        <v>2.76E-2</v>
      </c>
      <c r="AE181" s="26" t="s">
        <v>9</v>
      </c>
    </row>
    <row r="182" spans="3:36" x14ac:dyDescent="0.2">
      <c r="C182" s="19" t="s">
        <v>1824</v>
      </c>
      <c r="D182" s="20" t="s">
        <v>324</v>
      </c>
      <c r="E182" s="59">
        <v>38625</v>
      </c>
      <c r="F182" s="30">
        <v>39.42</v>
      </c>
      <c r="G182" s="30">
        <v>6</v>
      </c>
      <c r="H182" s="26">
        <v>-0.35899999999999999</v>
      </c>
      <c r="I182" s="23">
        <v>0.35199999999999998</v>
      </c>
      <c r="J182" s="23">
        <v>0.15</v>
      </c>
      <c r="K182" s="23">
        <v>-0.112</v>
      </c>
      <c r="L182" s="23">
        <v>0.18779999999999999</v>
      </c>
      <c r="M182" s="23">
        <v>0.23930000000000001</v>
      </c>
      <c r="N182" s="23">
        <v>8.3199999999999996E-2</v>
      </c>
      <c r="O182" s="23">
        <v>0.15029999999999999</v>
      </c>
      <c r="P182" s="23">
        <v>2.64E-2</v>
      </c>
      <c r="Q182" s="26">
        <v>0.12559999999999999</v>
      </c>
      <c r="R182" s="26">
        <v>-0.25380000000000003</v>
      </c>
      <c r="S182" s="26">
        <v>0.1933</v>
      </c>
      <c r="T182" s="26">
        <v>-0.114</v>
      </c>
      <c r="U182" s="26">
        <v>0.20499999999999999</v>
      </c>
      <c r="V182" s="26">
        <v>-8.7999999999999995E-2</v>
      </c>
      <c r="W182" s="26">
        <v>0.185</v>
      </c>
      <c r="X182" s="23">
        <f t="shared" si="8"/>
        <v>0.92674677006282646</v>
      </c>
      <c r="Y182" s="23">
        <f t="shared" si="9"/>
        <v>0.93326806991626921</v>
      </c>
      <c r="Z182" s="23">
        <f t="shared" si="10"/>
        <v>0.83288742409340011</v>
      </c>
      <c r="AA182" s="48">
        <f t="shared" si="12"/>
        <v>4.1841229272437053E-2</v>
      </c>
      <c r="AB182" s="26">
        <v>0.02</v>
      </c>
      <c r="AC182" s="20" t="s">
        <v>325</v>
      </c>
      <c r="AD182" s="26">
        <v>3.2000000000000001E-2</v>
      </c>
      <c r="AE182" s="26" t="s">
        <v>9</v>
      </c>
    </row>
    <row r="183" spans="3:36" x14ac:dyDescent="0.2">
      <c r="C183" s="19" t="s">
        <v>146</v>
      </c>
      <c r="D183" s="20" t="s">
        <v>147</v>
      </c>
      <c r="E183" s="59">
        <v>39003</v>
      </c>
      <c r="F183" s="30">
        <v>316</v>
      </c>
      <c r="G183" s="30">
        <v>6</v>
      </c>
      <c r="H183" s="26"/>
      <c r="I183" s="26"/>
      <c r="J183" s="26"/>
      <c r="K183" s="26">
        <v>-0.1008</v>
      </c>
      <c r="L183" s="26">
        <v>0.21740000000000001</v>
      </c>
      <c r="M183" s="26">
        <v>0.2268</v>
      </c>
      <c r="N183" s="26">
        <v>8.8999999999999999E-3</v>
      </c>
      <c r="O183" s="26">
        <v>0.19550000000000001</v>
      </c>
      <c r="P183" s="26">
        <v>-2.3E-2</v>
      </c>
      <c r="Q183" s="26">
        <v>0.16400000000000001</v>
      </c>
      <c r="R183" s="26">
        <v>-0.111</v>
      </c>
      <c r="S183" s="26">
        <v>0.29499999999999998</v>
      </c>
      <c r="T183" s="26">
        <v>3.2199999999999999E-2</v>
      </c>
      <c r="U183" s="26">
        <v>0.17699999999999999</v>
      </c>
      <c r="V183" s="26">
        <v>-0.30199999999999999</v>
      </c>
      <c r="W183" s="26">
        <v>0.17899999999999999</v>
      </c>
      <c r="X183" s="23" t="str">
        <f t="shared" si="8"/>
        <v xml:space="preserve"> </v>
      </c>
      <c r="Y183" s="23">
        <f t="shared" si="9"/>
        <v>1.1202627533017386</v>
      </c>
      <c r="Z183" s="23">
        <f t="shared" si="10"/>
        <v>0.93686828766630392</v>
      </c>
      <c r="AA183" s="48" t="str">
        <f t="shared" si="12"/>
        <v xml:space="preserve"> </v>
      </c>
      <c r="AB183" s="28">
        <v>2.35E-2</v>
      </c>
      <c r="AC183" s="20" t="s">
        <v>337</v>
      </c>
      <c r="AD183" s="26">
        <v>4.48E-2</v>
      </c>
      <c r="AE183" s="26" t="s">
        <v>9</v>
      </c>
    </row>
    <row r="184" spans="3:36" x14ac:dyDescent="0.2">
      <c r="C184" s="19" t="s">
        <v>338</v>
      </c>
      <c r="D184" s="20" t="s">
        <v>339</v>
      </c>
      <c r="E184" s="59">
        <v>38625</v>
      </c>
      <c r="F184" s="30">
        <v>27</v>
      </c>
      <c r="G184" s="30">
        <v>5</v>
      </c>
      <c r="H184" s="26">
        <v>-0.44700000000000001</v>
      </c>
      <c r="I184" s="26">
        <v>0.13400000000000001</v>
      </c>
      <c r="J184" s="26">
        <v>0.17199999999999999</v>
      </c>
      <c r="K184" s="26">
        <v>-0.04</v>
      </c>
      <c r="L184" s="26">
        <v>0.28000000000000003</v>
      </c>
      <c r="M184" s="26">
        <v>0.189</v>
      </c>
      <c r="N184" s="26">
        <v>7.6999999999999999E-2</v>
      </c>
      <c r="O184" s="26">
        <v>0.153</v>
      </c>
      <c r="P184" s="26">
        <v>2.4E-2</v>
      </c>
      <c r="Q184" s="26">
        <v>8.6999999999999994E-2</v>
      </c>
      <c r="R184" s="26">
        <v>-0.23699999999999999</v>
      </c>
      <c r="S184" s="26">
        <v>0.18509999999999999</v>
      </c>
      <c r="T184" s="26">
        <v>2.7199999999999998E-2</v>
      </c>
      <c r="U184" s="26">
        <v>0.255</v>
      </c>
      <c r="V184" s="26">
        <v>-0.20499999999999999</v>
      </c>
      <c r="W184" s="26">
        <v>0.191</v>
      </c>
      <c r="X184" s="23">
        <f t="shared" si="8"/>
        <v>0.63817588642381251</v>
      </c>
      <c r="Y184" s="23">
        <f t="shared" si="9"/>
        <v>1.2289212843240191</v>
      </c>
      <c r="Z184" s="23">
        <f t="shared" si="10"/>
        <v>0.81390078476889616</v>
      </c>
      <c r="AA184" s="48">
        <f t="shared" si="12"/>
        <v>3.1329719980247583E-2</v>
      </c>
      <c r="AB184" s="28">
        <v>2.1499999999999998E-2</v>
      </c>
      <c r="AC184" s="20" t="s">
        <v>340</v>
      </c>
      <c r="AD184" s="26">
        <v>2.1700000000000001E-2</v>
      </c>
      <c r="AE184" s="26" t="s">
        <v>9</v>
      </c>
    </row>
    <row r="185" spans="3:36" x14ac:dyDescent="0.2">
      <c r="C185" s="19" t="s">
        <v>129</v>
      </c>
      <c r="D185" s="20" t="s">
        <v>285</v>
      </c>
      <c r="E185" s="59">
        <v>41274</v>
      </c>
      <c r="F185" s="30">
        <v>435</v>
      </c>
      <c r="G185" s="30">
        <v>5</v>
      </c>
      <c r="H185" s="26">
        <v>-0.48799999999999999</v>
      </c>
      <c r="I185" s="26">
        <v>0.47099999999999997</v>
      </c>
      <c r="J185" s="26">
        <v>0.21299999999999999</v>
      </c>
      <c r="K185" s="26">
        <v>-0.13100000000000001</v>
      </c>
      <c r="L185" s="26">
        <v>8.4000000000000005E-2</v>
      </c>
      <c r="M185" s="26">
        <v>0.40200000000000002</v>
      </c>
      <c r="N185" s="26">
        <v>0.04</v>
      </c>
      <c r="O185" s="26">
        <v>0.129</v>
      </c>
      <c r="P185" s="26">
        <v>0.113</v>
      </c>
      <c r="Q185" s="26">
        <v>0.215</v>
      </c>
      <c r="R185" s="26">
        <v>-0.30599999999999999</v>
      </c>
      <c r="S185" s="26">
        <v>0.109</v>
      </c>
      <c r="T185" s="26">
        <v>-8.6999999999999994E-2</v>
      </c>
      <c r="U185" s="26">
        <v>0.20300000000000001</v>
      </c>
      <c r="V185" s="26">
        <v>-2.1999999999999999E-2</v>
      </c>
      <c r="W185" s="26">
        <v>0.17599999999999999</v>
      </c>
      <c r="X185" s="23">
        <f t="shared" si="8"/>
        <v>0.86257096393212707</v>
      </c>
      <c r="Y185" s="23">
        <f t="shared" si="9"/>
        <v>1.0387754425235434</v>
      </c>
      <c r="Z185" s="23">
        <f t="shared" si="10"/>
        <v>1.1643143309775654</v>
      </c>
      <c r="AA185" s="48">
        <f t="shared" si="12"/>
        <v>3.9637776594024787E-2</v>
      </c>
      <c r="AB185" s="28">
        <v>2.392E-2</v>
      </c>
      <c r="AC185" s="20" t="s">
        <v>11</v>
      </c>
      <c r="AD185" s="26">
        <v>2.7699999999999999E-2</v>
      </c>
      <c r="AE185" s="26" t="s">
        <v>9</v>
      </c>
    </row>
    <row r="186" spans="3:36" x14ac:dyDescent="0.2">
      <c r="C186" s="19" t="s">
        <v>786</v>
      </c>
      <c r="D186" s="20" t="s">
        <v>787</v>
      </c>
      <c r="E186" s="59">
        <v>39027</v>
      </c>
      <c r="F186" s="25">
        <v>251</v>
      </c>
      <c r="G186" s="25">
        <v>5</v>
      </c>
      <c r="H186" s="26">
        <v>-0.48</v>
      </c>
      <c r="I186" s="26">
        <v>0.32100000000000001</v>
      </c>
      <c r="J186" s="26">
        <v>0.25600000000000001</v>
      </c>
      <c r="K186" s="26">
        <v>-0.223</v>
      </c>
      <c r="L186" s="26">
        <v>0.17199999999999999</v>
      </c>
      <c r="M186" s="26">
        <v>0.316</v>
      </c>
      <c r="N186" s="26">
        <v>-8.0000000000000002E-3</v>
      </c>
      <c r="O186" s="26">
        <v>0.112</v>
      </c>
      <c r="P186" s="26">
        <v>8.5000000000000006E-2</v>
      </c>
      <c r="Q186" s="26">
        <v>0.1288</v>
      </c>
      <c r="R186" s="26">
        <v>-0.14879999999999999</v>
      </c>
      <c r="S186" s="26">
        <v>0.19070000000000001</v>
      </c>
      <c r="T186" s="26">
        <v>-5.7799999999999997E-2</v>
      </c>
      <c r="U186" s="26">
        <v>0.25600000000000001</v>
      </c>
      <c r="V186" s="26">
        <v>-7.5999999999999998E-2</v>
      </c>
      <c r="W186" s="26">
        <v>0.13</v>
      </c>
      <c r="X186" s="23">
        <f t="shared" si="8"/>
        <v>0.74936583821345049</v>
      </c>
      <c r="Y186" s="23">
        <f t="shared" si="9"/>
        <v>1.0276119432100059</v>
      </c>
      <c r="Z186" s="23">
        <f t="shared" si="10"/>
        <v>1.2265692665959538</v>
      </c>
      <c r="AA186" s="48">
        <f t="shared" si="12"/>
        <v>3.5571381704185612E-2</v>
      </c>
      <c r="AB186" s="26">
        <v>1.4999999999999999E-2</v>
      </c>
      <c r="AC186" s="20" t="s">
        <v>11</v>
      </c>
      <c r="AD186" s="26">
        <v>1.9900000000000001E-2</v>
      </c>
    </row>
    <row r="187" spans="3:36" x14ac:dyDescent="0.2">
      <c r="C187" s="19" t="s">
        <v>1242</v>
      </c>
      <c r="D187" s="20" t="s">
        <v>1243</v>
      </c>
      <c r="E187" s="59">
        <v>38720</v>
      </c>
      <c r="F187" s="30">
        <v>132</v>
      </c>
      <c r="G187" s="30">
        <v>6</v>
      </c>
      <c r="H187" s="26">
        <v>-0.4763</v>
      </c>
      <c r="I187" s="26">
        <v>0.41189999999999999</v>
      </c>
      <c r="J187" s="26">
        <v>0.1734</v>
      </c>
      <c r="K187" s="26">
        <v>-0.1193</v>
      </c>
      <c r="L187" s="26">
        <v>0.27810000000000001</v>
      </c>
      <c r="M187" s="26">
        <v>0.33729999999999999</v>
      </c>
      <c r="N187" s="26">
        <v>0.10150000000000001</v>
      </c>
      <c r="O187" s="26">
        <v>4.1300000000000003E-2</v>
      </c>
      <c r="P187" s="26">
        <v>-3.8199999999999998E-2</v>
      </c>
      <c r="Q187" s="26">
        <v>0.25979999999999998</v>
      </c>
      <c r="R187" s="26">
        <v>-0.1641</v>
      </c>
      <c r="S187" s="26">
        <v>0.15890000000000001</v>
      </c>
      <c r="T187" s="26">
        <v>-0.13800000000000001</v>
      </c>
      <c r="U187" s="26">
        <v>0.248</v>
      </c>
      <c r="V187" s="26">
        <v>7.1999999999999995E-2</v>
      </c>
      <c r="W187" s="26">
        <v>0.1032</v>
      </c>
      <c r="X187" s="23">
        <f t="shared" si="8"/>
        <v>1.237031998179158</v>
      </c>
      <c r="Y187" s="23">
        <f t="shared" si="9"/>
        <v>1.5783365208285889</v>
      </c>
      <c r="Z187" s="23">
        <f t="shared" si="10"/>
        <v>1.2905868809737009</v>
      </c>
      <c r="AA187" s="48">
        <f t="shared" si="12"/>
        <v>5.1609527834063584E-2</v>
      </c>
      <c r="AB187" s="28">
        <v>2.5999999999999999E-2</v>
      </c>
      <c r="AC187" s="20" t="s">
        <v>761</v>
      </c>
      <c r="AD187" s="26">
        <v>2.5999999999999999E-2</v>
      </c>
      <c r="AE187" s="26" t="s">
        <v>9</v>
      </c>
    </row>
    <row r="188" spans="3:36" x14ac:dyDescent="0.2">
      <c r="C188" s="19" t="s">
        <v>1729</v>
      </c>
      <c r="D188" s="20" t="s">
        <v>872</v>
      </c>
      <c r="E188" s="59">
        <v>37762</v>
      </c>
      <c r="F188" s="25">
        <v>71</v>
      </c>
      <c r="G188" s="25">
        <v>6</v>
      </c>
      <c r="H188" s="28">
        <v>-0.34200000000000003</v>
      </c>
      <c r="I188" s="28">
        <v>0.40500000000000003</v>
      </c>
      <c r="J188" s="28">
        <v>0.13500000000000001</v>
      </c>
      <c r="K188" s="28">
        <v>-0.22</v>
      </c>
      <c r="L188" s="28">
        <v>0.26400000000000001</v>
      </c>
      <c r="M188" s="28">
        <v>0.23799999999999999</v>
      </c>
      <c r="N188" s="28">
        <v>3.5999999999999997E-2</v>
      </c>
      <c r="O188" s="28">
        <v>5.7000000000000002E-2</v>
      </c>
      <c r="P188" s="28">
        <v>4.4999999999999998E-2</v>
      </c>
      <c r="Q188" s="28">
        <v>8.6999999999999994E-2</v>
      </c>
      <c r="R188" s="28">
        <v>-0.22600000000000001</v>
      </c>
      <c r="S188" s="28">
        <v>0.26040000000000002</v>
      </c>
      <c r="T188" s="28">
        <v>-0.1201</v>
      </c>
      <c r="U188" s="28">
        <v>0.13500000000000001</v>
      </c>
      <c r="V188" s="28">
        <v>-0.10100000000000001</v>
      </c>
      <c r="W188" s="28">
        <v>0.1532</v>
      </c>
      <c r="X188" s="23">
        <f t="shared" si="8"/>
        <v>0.60910297511924205</v>
      </c>
      <c r="Y188" s="23">
        <f t="shared" si="9"/>
        <v>0.53350698477187986</v>
      </c>
      <c r="Z188" s="23">
        <f t="shared" si="10"/>
        <v>0.5554071169789434</v>
      </c>
      <c r="AA188" s="48">
        <f t="shared" si="12"/>
        <v>3.0176146962596961E-2</v>
      </c>
      <c r="AB188" s="29">
        <v>1.7999999999999999E-2</v>
      </c>
      <c r="AC188" s="20" t="s">
        <v>11</v>
      </c>
      <c r="AD188" s="29">
        <v>0.02</v>
      </c>
      <c r="AF188" s="28"/>
      <c r="AG188" s="32"/>
      <c r="AI188" s="33"/>
      <c r="AJ188" s="33"/>
    </row>
    <row r="189" spans="3:36" x14ac:dyDescent="0.2">
      <c r="C189" s="19" t="s">
        <v>1859</v>
      </c>
      <c r="D189" s="20" t="s">
        <v>1858</v>
      </c>
      <c r="E189" s="59">
        <v>37196</v>
      </c>
      <c r="F189" s="30">
        <v>140</v>
      </c>
      <c r="G189" s="30">
        <v>5</v>
      </c>
      <c r="H189" s="26">
        <v>-0.32500000000000001</v>
      </c>
      <c r="I189" s="26">
        <v>0.248</v>
      </c>
      <c r="J189" s="26">
        <v>0.13300000000000001</v>
      </c>
      <c r="K189" s="26">
        <v>-7.6999999999999999E-2</v>
      </c>
      <c r="L189" s="26">
        <v>0.19400000000000001</v>
      </c>
      <c r="M189" s="26">
        <v>0.252</v>
      </c>
      <c r="N189" s="26">
        <v>6.4000000000000001E-2</v>
      </c>
      <c r="O189" s="26">
        <v>0.153</v>
      </c>
      <c r="P189" s="26">
        <v>-3.7999999999999999E-2</v>
      </c>
      <c r="Q189" s="26">
        <v>7.8299999999999995E-2</v>
      </c>
      <c r="R189" s="26">
        <v>-0.157</v>
      </c>
      <c r="S189" s="26">
        <v>0.27400000000000002</v>
      </c>
      <c r="T189" s="26">
        <v>8.5300000000000001E-2</v>
      </c>
      <c r="U189" s="26">
        <v>0.126</v>
      </c>
      <c r="V189" s="26">
        <v>-0.159</v>
      </c>
      <c r="W189" s="26">
        <v>0.1137</v>
      </c>
      <c r="X189" s="23">
        <f t="shared" si="8"/>
        <v>1.0601253626663034</v>
      </c>
      <c r="Y189" s="23">
        <f t="shared" si="9"/>
        <v>1.1584668386066954</v>
      </c>
      <c r="Z189" s="23">
        <f t="shared" si="10"/>
        <v>0.95857114990508241</v>
      </c>
      <c r="AA189" s="48">
        <f t="shared" si="12"/>
        <v>4.6208762311067852E-2</v>
      </c>
      <c r="AB189" s="26">
        <v>1.8800000000000001E-2</v>
      </c>
      <c r="AC189" s="20" t="s">
        <v>470</v>
      </c>
      <c r="AD189" s="26">
        <v>2.1399999999999999E-2</v>
      </c>
      <c r="AE189" s="20" t="s">
        <v>9</v>
      </c>
    </row>
    <row r="190" spans="3:36" x14ac:dyDescent="0.2">
      <c r="C190" s="19" t="s">
        <v>1085</v>
      </c>
      <c r="D190" s="20" t="s">
        <v>1086</v>
      </c>
      <c r="E190" s="59">
        <v>31708</v>
      </c>
      <c r="F190" s="30">
        <v>41</v>
      </c>
      <c r="G190" s="30">
        <v>6</v>
      </c>
      <c r="H190" s="23">
        <v>-0.29299999999999998</v>
      </c>
      <c r="I190" s="26">
        <v>0.25600000000000001</v>
      </c>
      <c r="J190" s="26">
        <v>0.13200000000000001</v>
      </c>
      <c r="K190" s="26">
        <v>-0.104</v>
      </c>
      <c r="L190" s="26">
        <v>0.20100000000000001</v>
      </c>
      <c r="M190" s="26">
        <v>0.13800000000000001</v>
      </c>
      <c r="N190" s="26">
        <v>-2.7E-2</v>
      </c>
      <c r="O190" s="26">
        <v>7.0000000000000001E-3</v>
      </c>
      <c r="P190" s="26">
        <v>7.0000000000000001E-3</v>
      </c>
      <c r="Q190" s="26">
        <v>0.122</v>
      </c>
      <c r="R190" s="26">
        <v>-9.4E-2</v>
      </c>
      <c r="S190" s="26">
        <v>0.28860000000000002</v>
      </c>
      <c r="T190" s="26">
        <v>9.0399999999999994E-2</v>
      </c>
      <c r="U190" s="26">
        <v>0.253</v>
      </c>
      <c r="V190" s="26">
        <v>-0.27300000000000002</v>
      </c>
      <c r="W190" s="26">
        <v>0.1865</v>
      </c>
      <c r="X190" s="23">
        <f t="shared" si="8"/>
        <v>0.87498928146843014</v>
      </c>
      <c r="Y190" s="23">
        <f t="shared" si="9"/>
        <v>0.86527688916206902</v>
      </c>
      <c r="Z190" s="23">
        <f t="shared" si="10"/>
        <v>0.73337405692621149</v>
      </c>
      <c r="AA190" s="48">
        <f t="shared" si="12"/>
        <v>4.0069651938514639E-2</v>
      </c>
      <c r="AB190" s="28">
        <v>2.76E-2</v>
      </c>
      <c r="AC190" s="20" t="s">
        <v>11</v>
      </c>
      <c r="AD190" s="26">
        <v>2.76E-2</v>
      </c>
      <c r="AE190" s="26" t="s">
        <v>9</v>
      </c>
    </row>
    <row r="191" spans="3:36" x14ac:dyDescent="0.2">
      <c r="C191" s="19" t="s">
        <v>1049</v>
      </c>
      <c r="D191" s="20" t="s">
        <v>1050</v>
      </c>
      <c r="E191" s="59">
        <v>41600</v>
      </c>
      <c r="F191" s="30">
        <v>10</v>
      </c>
      <c r="G191" s="30">
        <v>6</v>
      </c>
      <c r="H191" s="23"/>
      <c r="I191" s="26"/>
      <c r="J191" s="26"/>
      <c r="K191" s="26"/>
      <c r="L191" s="26"/>
      <c r="M191" s="26"/>
      <c r="N191" s="26">
        <v>1.2699999999999999E-2</v>
      </c>
      <c r="O191" s="26">
        <v>0.16159999999999999</v>
      </c>
      <c r="P191" s="26">
        <v>-2.69E-2</v>
      </c>
      <c r="Q191" s="26">
        <v>0.1537</v>
      </c>
      <c r="R191" s="26">
        <v>-0.16980000000000001</v>
      </c>
      <c r="S191" s="26">
        <v>0.2344</v>
      </c>
      <c r="T191" s="26">
        <v>8.1699999999999995E-2</v>
      </c>
      <c r="U191" s="26">
        <v>0.157</v>
      </c>
      <c r="V191" s="26">
        <v>-0.20200000000000001</v>
      </c>
      <c r="W191" s="26">
        <v>9.1800000000000007E-2</v>
      </c>
      <c r="X191" s="23" t="str">
        <f t="shared" si="8"/>
        <v xml:space="preserve"> </v>
      </c>
      <c r="Y191" s="23" t="str">
        <f t="shared" si="9"/>
        <v xml:space="preserve"> </v>
      </c>
      <c r="Z191" s="23" t="str">
        <f t="shared" si="10"/>
        <v xml:space="preserve"> </v>
      </c>
      <c r="AA191" s="48" t="str">
        <f t="shared" si="12"/>
        <v xml:space="preserve"> </v>
      </c>
      <c r="AB191" s="28">
        <v>2.4799999999999999E-2</v>
      </c>
      <c r="AC191" s="20" t="s">
        <v>1087</v>
      </c>
      <c r="AD191" s="26">
        <v>2.4799999999999999E-2</v>
      </c>
      <c r="AE191" s="26" t="s">
        <v>9</v>
      </c>
    </row>
    <row r="192" spans="3:36" x14ac:dyDescent="0.2">
      <c r="C192" s="19" t="s">
        <v>212</v>
      </c>
      <c r="D192" s="20" t="s">
        <v>1552</v>
      </c>
      <c r="E192" s="59">
        <v>37225</v>
      </c>
      <c r="F192" s="30">
        <v>42</v>
      </c>
      <c r="G192" s="30">
        <v>6</v>
      </c>
      <c r="H192" s="26">
        <v>-0.39500000000000002</v>
      </c>
      <c r="I192" s="26">
        <v>0.41320000000000001</v>
      </c>
      <c r="J192" s="26">
        <v>0.1673</v>
      </c>
      <c r="K192" s="26">
        <v>-0.2024</v>
      </c>
      <c r="L192" s="26">
        <v>0.2676</v>
      </c>
      <c r="M192" s="26">
        <v>0.2397</v>
      </c>
      <c r="N192" s="26">
        <v>9.2399999999999996E-2</v>
      </c>
      <c r="O192" s="26">
        <v>0.11899999999999999</v>
      </c>
      <c r="P192" s="26">
        <v>6.0000000000000001E-3</v>
      </c>
      <c r="Q192" s="26">
        <v>7.7600000000000002E-2</v>
      </c>
      <c r="R192" s="26">
        <v>-0.1401</v>
      </c>
      <c r="S192" s="26">
        <v>8.9300000000000004E-2</v>
      </c>
      <c r="T192" s="26">
        <v>-3.9199999999999999E-2</v>
      </c>
      <c r="U192" s="26">
        <v>0.16850000000000001</v>
      </c>
      <c r="V192" s="26">
        <v>-0.23200000000000001</v>
      </c>
      <c r="W192" s="26">
        <v>0.189</v>
      </c>
      <c r="X192" s="23">
        <f t="shared" si="8"/>
        <v>0.59181666008062894</v>
      </c>
      <c r="Y192" s="23">
        <f t="shared" si="9"/>
        <v>0.59496646716757651</v>
      </c>
      <c r="Z192" s="23">
        <f t="shared" si="10"/>
        <v>0.57755380686036561</v>
      </c>
      <c r="AA192" s="48">
        <f t="shared" si="12"/>
        <v>2.9480951707901104E-2</v>
      </c>
      <c r="AB192" s="28">
        <v>0.02</v>
      </c>
      <c r="AC192" s="20" t="s">
        <v>11</v>
      </c>
      <c r="AD192" s="26">
        <v>2.3E-2</v>
      </c>
      <c r="AE192" s="26" t="s">
        <v>9</v>
      </c>
    </row>
    <row r="193" spans="3:36" x14ac:dyDescent="0.2">
      <c r="C193" s="19" t="s">
        <v>731</v>
      </c>
      <c r="D193" s="20" t="s">
        <v>730</v>
      </c>
      <c r="E193" s="60">
        <v>38111</v>
      </c>
      <c r="F193" s="25">
        <v>279</v>
      </c>
      <c r="G193" s="30">
        <v>5</v>
      </c>
      <c r="H193" s="28">
        <v>-0.30499999999999999</v>
      </c>
      <c r="I193" s="28">
        <v>0.17899999999999999</v>
      </c>
      <c r="J193" s="28">
        <v>0.13</v>
      </c>
      <c r="K193" s="28">
        <v>2.9000000000000001E-2</v>
      </c>
      <c r="L193" s="28">
        <v>0.11</v>
      </c>
      <c r="M193" s="28">
        <v>0.17199999999999999</v>
      </c>
      <c r="N193" s="28">
        <v>9.8100000000000007E-2</v>
      </c>
      <c r="O193" s="28">
        <v>0.1333</v>
      </c>
      <c r="P193" s="28">
        <v>-2.9999999999999997E-4</v>
      </c>
      <c r="Q193" s="28">
        <v>0.1062</v>
      </c>
      <c r="R193" s="28">
        <v>-7.7299999999999994E-2</v>
      </c>
      <c r="S193" s="28">
        <v>0.19939999999999999</v>
      </c>
      <c r="T193" s="28">
        <v>-0.10920000000000001</v>
      </c>
      <c r="U193" s="28">
        <v>0.182</v>
      </c>
      <c r="V193" s="28">
        <v>-0.152</v>
      </c>
      <c r="W193" s="28">
        <v>9.9000000000000005E-2</v>
      </c>
      <c r="X193" s="23">
        <f t="shared" si="8"/>
        <v>0.85246042902865105</v>
      </c>
      <c r="Y193" s="23">
        <f t="shared" si="9"/>
        <v>1.0006535381340544</v>
      </c>
      <c r="Z193" s="23">
        <f t="shared" si="10"/>
        <v>0.75159433906272533</v>
      </c>
      <c r="AA193" s="48">
        <f t="shared" si="12"/>
        <v>3.9284161404077533E-2</v>
      </c>
      <c r="AB193" s="29">
        <v>1.4999999999999999E-2</v>
      </c>
      <c r="AC193" s="20" t="s">
        <v>11</v>
      </c>
      <c r="AD193" s="29">
        <v>1.4999999999999999E-2</v>
      </c>
      <c r="AE193" s="26" t="s">
        <v>9</v>
      </c>
      <c r="AF193" s="33"/>
      <c r="AI193" s="29"/>
      <c r="AJ193" s="33"/>
    </row>
    <row r="194" spans="3:36" x14ac:dyDescent="0.2">
      <c r="C194" s="19" t="s">
        <v>1825</v>
      </c>
      <c r="D194" s="20" t="s">
        <v>355</v>
      </c>
      <c r="E194" s="59">
        <v>37589</v>
      </c>
      <c r="F194" s="30">
        <v>220</v>
      </c>
      <c r="G194" s="30">
        <v>6</v>
      </c>
      <c r="H194" s="26">
        <v>-0.40439999999999998</v>
      </c>
      <c r="I194" s="26">
        <v>0.35239999999999999</v>
      </c>
      <c r="J194" s="26">
        <v>0.17019999999999999</v>
      </c>
      <c r="K194" s="26">
        <v>-0.193</v>
      </c>
      <c r="L194" s="26">
        <v>0.23330000000000001</v>
      </c>
      <c r="M194" s="26">
        <v>0.28439999999999999</v>
      </c>
      <c r="N194" s="26">
        <v>-2.0000000000000001E-4</v>
      </c>
      <c r="O194" s="26">
        <v>9.1899999999999996E-2</v>
      </c>
      <c r="P194" s="26">
        <v>-5.3E-3</v>
      </c>
      <c r="Q194" s="26">
        <v>8.0299999999999996E-2</v>
      </c>
      <c r="R194" s="26">
        <v>-0.1825</v>
      </c>
      <c r="S194" s="26">
        <v>0.15010000000000001</v>
      </c>
      <c r="T194" s="26">
        <v>-8.1900000000000001E-2</v>
      </c>
      <c r="U194" s="26">
        <v>0.216</v>
      </c>
      <c r="V194" s="26">
        <v>-0.06</v>
      </c>
      <c r="W194" s="26">
        <v>0.17699999999999999</v>
      </c>
      <c r="X194" s="23">
        <f t="shared" si="8"/>
        <v>0.64152024791592455</v>
      </c>
      <c r="Y194" s="23">
        <f t="shared" si="9"/>
        <v>0.74151130936625642</v>
      </c>
      <c r="Z194" s="23">
        <f t="shared" si="10"/>
        <v>0.74978235558286066</v>
      </c>
      <c r="AA194" s="48">
        <f t="shared" si="12"/>
        <v>3.1461186444154521E-2</v>
      </c>
      <c r="AB194" s="28">
        <v>1.4999999999999999E-2</v>
      </c>
      <c r="AC194" s="20" t="s">
        <v>11</v>
      </c>
      <c r="AD194" s="26">
        <v>1.49E-2</v>
      </c>
      <c r="AE194" s="26" t="s">
        <v>9</v>
      </c>
    </row>
    <row r="195" spans="3:36" x14ac:dyDescent="0.2">
      <c r="C195" s="19" t="s">
        <v>1520</v>
      </c>
      <c r="D195" s="20" t="s">
        <v>283</v>
      </c>
      <c r="E195" s="59">
        <v>39436</v>
      </c>
      <c r="F195" s="30">
        <v>256</v>
      </c>
      <c r="G195" s="30">
        <v>6</v>
      </c>
      <c r="H195" s="26">
        <v>-0.53590000000000004</v>
      </c>
      <c r="I195" s="26">
        <v>0.48199999999999998</v>
      </c>
      <c r="J195" s="26">
        <v>0.1195</v>
      </c>
      <c r="K195" s="26">
        <v>-0.2006</v>
      </c>
      <c r="L195" s="26">
        <v>0.2074</v>
      </c>
      <c r="M195" s="26">
        <v>0.2114</v>
      </c>
      <c r="N195" s="26">
        <v>-2.8799999999999999E-2</v>
      </c>
      <c r="O195" s="26">
        <v>-5.9799999999999999E-2</v>
      </c>
      <c r="P195" s="26">
        <v>0.16669999999999999</v>
      </c>
      <c r="Q195" s="26">
        <v>0.10580000000000001</v>
      </c>
      <c r="R195" s="26">
        <v>-0.20730000000000001</v>
      </c>
      <c r="S195" s="26">
        <v>0.184</v>
      </c>
      <c r="T195" s="26">
        <v>-0.156</v>
      </c>
      <c r="U195" s="26">
        <v>0.14499999999999999</v>
      </c>
      <c r="V195" s="26">
        <v>-5.0999999999999997E-2</v>
      </c>
      <c r="W195" s="26">
        <v>9.7000000000000003E-2</v>
      </c>
      <c r="X195" s="23">
        <f t="shared" si="8"/>
        <v>1.4581210258117761E-3</v>
      </c>
      <c r="Y195" s="23">
        <f t="shared" si="9"/>
        <v>0.30061549199553683</v>
      </c>
      <c r="Z195" s="23">
        <f t="shared" si="10"/>
        <v>0.34751499685259257</v>
      </c>
      <c r="AA195" s="48">
        <f t="shared" si="12"/>
        <v>9.1070334126142072E-5</v>
      </c>
      <c r="AB195" s="28">
        <v>2.1999999999999999E-2</v>
      </c>
      <c r="AC195" s="20" t="s">
        <v>291</v>
      </c>
      <c r="AD195" s="26">
        <v>2.3800000000000002E-2</v>
      </c>
      <c r="AE195" s="26" t="s">
        <v>9</v>
      </c>
    </row>
    <row r="196" spans="3:36" x14ac:dyDescent="0.2">
      <c r="C196" s="19" t="s">
        <v>231</v>
      </c>
      <c r="D196" s="20" t="s">
        <v>232</v>
      </c>
      <c r="E196" s="59">
        <v>37589</v>
      </c>
      <c r="F196" s="30">
        <v>69</v>
      </c>
      <c r="G196" s="30">
        <v>6</v>
      </c>
      <c r="H196" s="26">
        <v>-0.33</v>
      </c>
      <c r="I196" s="26">
        <v>0.25</v>
      </c>
      <c r="J196" s="26">
        <v>0.04</v>
      </c>
      <c r="K196" s="26">
        <v>-7.0000000000000007E-2</v>
      </c>
      <c r="L196" s="26">
        <v>0.13400000000000001</v>
      </c>
      <c r="M196" s="26">
        <v>0.1797</v>
      </c>
      <c r="N196" s="26">
        <v>3.9199999999999999E-2</v>
      </c>
      <c r="O196" s="26">
        <v>7.0199999999999999E-2</v>
      </c>
      <c r="P196" s="26">
        <v>-1.8499999999999999E-2</v>
      </c>
      <c r="Q196" s="26">
        <v>6.3399999999999998E-2</v>
      </c>
      <c r="R196" s="26">
        <v>-0.1147</v>
      </c>
      <c r="S196" s="26">
        <v>0.20200000000000001</v>
      </c>
      <c r="T196" s="26">
        <v>-0.12139999999999999</v>
      </c>
      <c r="U196" s="26">
        <v>0.191</v>
      </c>
      <c r="V196" s="26">
        <v>-4.2000000000000003E-2</v>
      </c>
      <c r="W196" s="26">
        <v>0.16600000000000001</v>
      </c>
      <c r="X196" s="23">
        <f t="shared" si="8"/>
        <v>0.56458345698855972</v>
      </c>
      <c r="Y196" s="23">
        <f t="shared" si="9"/>
        <v>0.79630706887320324</v>
      </c>
      <c r="Z196" s="23">
        <f t="shared" si="10"/>
        <v>0.70327423040830128</v>
      </c>
      <c r="AA196" s="48">
        <f t="shared" si="12"/>
        <v>2.8371236333378791E-2</v>
      </c>
      <c r="AB196" s="26">
        <v>1.7999999999999999E-2</v>
      </c>
      <c r="AC196" s="20" t="s">
        <v>976</v>
      </c>
      <c r="AD196" s="26">
        <v>2.2599999999999999E-2</v>
      </c>
      <c r="AE196" s="26" t="s">
        <v>9</v>
      </c>
    </row>
    <row r="197" spans="3:36" x14ac:dyDescent="0.2">
      <c r="C197" s="19" t="s">
        <v>1304</v>
      </c>
      <c r="D197" s="20" t="s">
        <v>396</v>
      </c>
      <c r="E197" s="59">
        <v>42430</v>
      </c>
      <c r="F197" s="30">
        <v>15</v>
      </c>
      <c r="G197" s="30">
        <v>5</v>
      </c>
      <c r="H197" s="32"/>
      <c r="I197" s="19"/>
      <c r="J197" s="19"/>
      <c r="K197" s="19"/>
      <c r="L197" s="19"/>
      <c r="M197" s="19"/>
      <c r="N197" s="19"/>
      <c r="O197" s="19"/>
      <c r="P197" s="19"/>
      <c r="Q197" s="26">
        <v>9.5100000000000004E-2</v>
      </c>
      <c r="R197" s="26">
        <v>-9.2600000000000002E-2</v>
      </c>
      <c r="S197" s="26">
        <v>0.2631</v>
      </c>
      <c r="T197" s="26">
        <v>-1.6500000000000001E-2</v>
      </c>
      <c r="U197" s="26">
        <v>0.23100000000000001</v>
      </c>
      <c r="V197" s="26">
        <v>-0.17399999999999999</v>
      </c>
      <c r="W197" s="26">
        <v>0.17799999999999999</v>
      </c>
      <c r="X197" s="23" t="str">
        <f t="shared" si="8"/>
        <v xml:space="preserve"> </v>
      </c>
      <c r="Y197" s="23" t="str">
        <f t="shared" si="9"/>
        <v xml:space="preserve"> </v>
      </c>
      <c r="Z197" s="23" t="str">
        <f t="shared" si="10"/>
        <v xml:space="preserve"> </v>
      </c>
      <c r="AA197" s="48" t="str">
        <f t="shared" si="12"/>
        <v xml:space="preserve"> </v>
      </c>
      <c r="AB197" s="26">
        <v>1.3999999999999999E-2</v>
      </c>
      <c r="AC197" s="20" t="s">
        <v>397</v>
      </c>
      <c r="AD197" s="26">
        <v>1.6199999999999999E-2</v>
      </c>
      <c r="AE197" s="26" t="s">
        <v>9</v>
      </c>
    </row>
    <row r="198" spans="3:36" x14ac:dyDescent="0.2">
      <c r="C198" s="19" t="s">
        <v>1763</v>
      </c>
      <c r="D198" s="20" t="s">
        <v>358</v>
      </c>
      <c r="E198" s="59">
        <v>36616</v>
      </c>
      <c r="F198" s="30">
        <v>487</v>
      </c>
      <c r="G198" s="30">
        <v>5</v>
      </c>
      <c r="H198" s="26">
        <v>-0.3891</v>
      </c>
      <c r="I198" s="26">
        <v>0.3095</v>
      </c>
      <c r="J198" s="26">
        <v>0.13020000000000001</v>
      </c>
      <c r="K198" s="26">
        <v>-9.0999999999999998E-2</v>
      </c>
      <c r="L198" s="26">
        <v>0.1477</v>
      </c>
      <c r="M198" s="26">
        <v>0.23519999999999999</v>
      </c>
      <c r="N198" s="26">
        <v>6.2100000000000002E-2</v>
      </c>
      <c r="O198" s="26">
        <v>0.214</v>
      </c>
      <c r="P198" s="26">
        <v>-3.3E-3</v>
      </c>
      <c r="Q198" s="26">
        <v>8.8499999999999995E-2</v>
      </c>
      <c r="R198" s="26">
        <v>-0.14499999999999999</v>
      </c>
      <c r="S198" s="26">
        <v>0.1721</v>
      </c>
      <c r="T198" s="26">
        <v>-0.1234</v>
      </c>
      <c r="U198" s="26">
        <v>0.182</v>
      </c>
      <c r="V198" s="26">
        <v>-7.0000000000000007E-2</v>
      </c>
      <c r="W198" s="26">
        <v>0.13800000000000001</v>
      </c>
      <c r="X198" s="23">
        <f t="shared" si="8"/>
        <v>0.79106934203189727</v>
      </c>
      <c r="Y198" s="23">
        <f t="shared" si="9"/>
        <v>0.98098628696243173</v>
      </c>
      <c r="Z198" s="23">
        <f t="shared" si="10"/>
        <v>0.89884364027469643</v>
      </c>
      <c r="AA198" s="48">
        <f t="shared" si="12"/>
        <v>3.7097351084565577E-2</v>
      </c>
      <c r="AB198" s="26">
        <v>2.7099999999999999E-2</v>
      </c>
      <c r="AC198" s="20" t="s">
        <v>11</v>
      </c>
      <c r="AD198" s="26">
        <v>2.7099999999999999E-2</v>
      </c>
      <c r="AE198" s="26" t="s">
        <v>9</v>
      </c>
    </row>
    <row r="199" spans="3:36" x14ac:dyDescent="0.2">
      <c r="C199" s="19" t="s">
        <v>382</v>
      </c>
      <c r="D199" s="20" t="s">
        <v>383</v>
      </c>
      <c r="E199" s="59">
        <v>33147</v>
      </c>
      <c r="F199" s="30">
        <v>6167</v>
      </c>
      <c r="G199" s="30">
        <v>6</v>
      </c>
      <c r="H199" s="26">
        <v>-0.45600000000000002</v>
      </c>
      <c r="I199" s="26">
        <v>0.29299999999999998</v>
      </c>
      <c r="J199" s="26">
        <v>0.16300000000000001</v>
      </c>
      <c r="K199" s="26">
        <v>-0.14899999999999999</v>
      </c>
      <c r="L199" s="26">
        <v>0.17</v>
      </c>
      <c r="M199" s="26">
        <v>0.19500000000000001</v>
      </c>
      <c r="N199" s="26">
        <v>8.2000000000000003E-2</v>
      </c>
      <c r="O199" s="26">
        <v>8.6999999999999994E-2</v>
      </c>
      <c r="P199" s="26">
        <v>6.4000000000000001E-2</v>
      </c>
      <c r="Q199" s="26">
        <v>6.8900000000000003E-2</v>
      </c>
      <c r="R199" s="26">
        <v>-9.6100000000000005E-2</v>
      </c>
      <c r="S199" s="26">
        <v>0.23760000000000001</v>
      </c>
      <c r="T199" s="26">
        <v>-8.7999999999999995E-2</v>
      </c>
      <c r="U199" s="26">
        <v>0.20300000000000001</v>
      </c>
      <c r="V199" s="26">
        <v>-0.14799999999999999</v>
      </c>
      <c r="W199" s="26">
        <v>0.153</v>
      </c>
      <c r="X199" s="23">
        <f t="shared" ref="X199:X262" si="13" xml:space="preserve">
IF(
COUNTBLANK(H199:W199)&gt;0," ",
((1+H199)*(1+I199)*(1+J199)*(1+K199)*(1+L199)*(1+M199)*(1+N199)*(1+O199)*(1+P199)*(1+Q199)*(1+R199)*(1+S199)*(1+T199)*(1+U199)*(1+V199)*(1+W199))-1
)</f>
        <v>0.56973387729154434</v>
      </c>
      <c r="Y199" s="23">
        <f t="shared" ref="Y199:Y262" si="14" xml:space="preserve">
IF(
COUNTBLANK(K199:W199)&gt;0," ",
((1+K199)*(1+L199)*(1+M199)*(1+N199)*(1+O199)*(1+P199)*(1+Q199)*(1+R199)*(1+S199)*(1+T199)*(1+U199)*(1+V199)*(1+W199))-1
)</f>
        <v>0.91888475188474805</v>
      </c>
      <c r="Z199" s="23">
        <f t="shared" ref="Z199:Z262" si="15" xml:space="preserve">
IF(
COUNTBLANK(M199:W199)&gt;0," ",
((1+M199)*(1+N199)*(1+O199)*(1+P199)*(1+Q199)*(1+R199)*(1+S199)*(1+T199)*(1+U199)*(1+V199)*(1+W199))-1
)</f>
        <v>0.92722965629651166</v>
      </c>
      <c r="AA199" s="48">
        <f t="shared" si="12"/>
        <v>2.8582490184771547E-2</v>
      </c>
      <c r="AB199" s="26">
        <v>1.9099999999999999E-2</v>
      </c>
      <c r="AC199" s="20" t="s">
        <v>11</v>
      </c>
      <c r="AD199" s="26">
        <v>1.7899999999999999E-2</v>
      </c>
      <c r="AE199" s="26" t="s">
        <v>11</v>
      </c>
    </row>
    <row r="200" spans="3:36" x14ac:dyDescent="0.2">
      <c r="C200" s="19" t="s">
        <v>1826</v>
      </c>
      <c r="D200" s="20" t="s">
        <v>426</v>
      </c>
      <c r="E200" s="59">
        <v>40844</v>
      </c>
      <c r="F200" s="30">
        <v>4</v>
      </c>
      <c r="G200" s="30">
        <v>6</v>
      </c>
      <c r="H200" s="32"/>
      <c r="I200" s="32"/>
      <c r="J200" s="32"/>
      <c r="K200" s="26">
        <v>-0.02</v>
      </c>
      <c r="L200" s="26">
        <v>0.13700000000000001</v>
      </c>
      <c r="M200" s="26">
        <v>0.22800000000000001</v>
      </c>
      <c r="N200" s="26">
        <v>2.4E-2</v>
      </c>
      <c r="O200" s="26">
        <v>0.14599999999999999</v>
      </c>
      <c r="P200" s="26">
        <v>-4.0000000000000001E-3</v>
      </c>
      <c r="Q200" s="26">
        <v>0.13020000000000001</v>
      </c>
      <c r="R200" s="26">
        <v>-0.23910000000000001</v>
      </c>
      <c r="S200" s="26">
        <v>0.18759999999999999</v>
      </c>
      <c r="T200" s="26">
        <v>-4.2000000000000003E-2</v>
      </c>
      <c r="U200" s="26">
        <v>0.155</v>
      </c>
      <c r="V200" s="26">
        <v>-0.215</v>
      </c>
      <c r="W200" s="26">
        <v>0.04</v>
      </c>
      <c r="X200" s="23" t="str">
        <f t="shared" si="13"/>
        <v xml:space="preserve"> </v>
      </c>
      <c r="Y200" s="23">
        <f t="shared" si="14"/>
        <v>0.47547680019465233</v>
      </c>
      <c r="Z200" s="23">
        <f t="shared" si="15"/>
        <v>0.32417640424555527</v>
      </c>
      <c r="AA200" s="48" t="str">
        <f t="shared" si="12"/>
        <v xml:space="preserve"> </v>
      </c>
      <c r="AB200" s="26">
        <v>2.9600000000000001E-2</v>
      </c>
      <c r="AC200" s="20" t="s">
        <v>427</v>
      </c>
      <c r="AD200" s="26">
        <v>2.9600000000000001E-2</v>
      </c>
      <c r="AE200" s="26" t="s">
        <v>9</v>
      </c>
    </row>
    <row r="201" spans="3:36" x14ac:dyDescent="0.2">
      <c r="C201" s="19" t="s">
        <v>1077</v>
      </c>
      <c r="D201" s="20" t="s">
        <v>1051</v>
      </c>
      <c r="E201" s="59">
        <v>35438</v>
      </c>
      <c r="F201" s="30">
        <v>717</v>
      </c>
      <c r="G201" s="30">
        <v>5</v>
      </c>
      <c r="H201" s="26">
        <v>-0.44900000000000001</v>
      </c>
      <c r="I201" s="26">
        <v>0.33900000000000002</v>
      </c>
      <c r="J201" s="26">
        <v>3.3000000000000002E-2</v>
      </c>
      <c r="K201" s="26">
        <v>-4.4999999999999998E-2</v>
      </c>
      <c r="L201" s="26">
        <v>0.22500000000000001</v>
      </c>
      <c r="M201" s="26">
        <v>0.29299999999999998</v>
      </c>
      <c r="N201" s="26">
        <v>4.4999999999999998E-2</v>
      </c>
      <c r="O201" s="26">
        <v>0.125</v>
      </c>
      <c r="P201" s="26">
        <v>-8.0000000000000002E-3</v>
      </c>
      <c r="Q201" s="26">
        <v>5.8299999999999998E-2</v>
      </c>
      <c r="R201" s="26">
        <v>-0.1958</v>
      </c>
      <c r="S201" s="26">
        <v>0.20799999999999999</v>
      </c>
      <c r="T201" s="26">
        <v>2.7199999999999998E-2</v>
      </c>
      <c r="U201" s="26">
        <v>0.20899999999999999</v>
      </c>
      <c r="V201" s="26">
        <v>-5.0999999999999997E-2</v>
      </c>
      <c r="W201" s="26">
        <v>0.13400000000000001</v>
      </c>
      <c r="X201" s="23">
        <f t="shared" si="13"/>
        <v>0.84735918978234603</v>
      </c>
      <c r="Y201" s="23">
        <f t="shared" si="14"/>
        <v>1.4239231581990479</v>
      </c>
      <c r="Z201" s="23">
        <f t="shared" si="15"/>
        <v>1.0719505572809469</v>
      </c>
      <c r="AA201" s="48">
        <f t="shared" si="12"/>
        <v>3.9105058629433476E-2</v>
      </c>
      <c r="AB201" s="26">
        <v>0.02</v>
      </c>
      <c r="AC201" s="20" t="s">
        <v>11</v>
      </c>
      <c r="AD201" s="26">
        <v>2.3199999999999998E-2</v>
      </c>
      <c r="AE201" s="20" t="s">
        <v>9</v>
      </c>
    </row>
    <row r="202" spans="3:36" x14ac:dyDescent="0.2">
      <c r="C202" s="19" t="s">
        <v>552</v>
      </c>
      <c r="D202" s="20" t="s">
        <v>553</v>
      </c>
      <c r="E202" s="59">
        <v>38639</v>
      </c>
      <c r="F202" s="25">
        <v>331</v>
      </c>
      <c r="G202" s="30">
        <v>6</v>
      </c>
      <c r="H202" s="28">
        <v>-0.42199999999999999</v>
      </c>
      <c r="I202" s="28">
        <v>0.442</v>
      </c>
      <c r="J202" s="28">
        <v>0.216</v>
      </c>
      <c r="K202" s="28">
        <v>-0.10299999999999999</v>
      </c>
      <c r="L202" s="28">
        <v>0.20699999999999999</v>
      </c>
      <c r="M202" s="28">
        <v>0.21659999999999999</v>
      </c>
      <c r="N202" s="28">
        <v>4.65E-2</v>
      </c>
      <c r="O202" s="28">
        <v>0.12570000000000001</v>
      </c>
      <c r="P202" s="28">
        <v>-6.5500000000000003E-2</v>
      </c>
      <c r="Q202" s="28">
        <v>5.21E-2</v>
      </c>
      <c r="R202" s="28">
        <v>-0.1452</v>
      </c>
      <c r="S202" s="28">
        <v>0.28570000000000001</v>
      </c>
      <c r="T202" s="28">
        <v>0.20710000000000001</v>
      </c>
      <c r="U202" s="28">
        <v>0.28599999999999998</v>
      </c>
      <c r="V202" s="28">
        <v>-0.249</v>
      </c>
      <c r="W202" s="28">
        <v>0.17499999999999999</v>
      </c>
      <c r="X202" s="23">
        <f t="shared" si="13"/>
        <v>1.3277621576943246</v>
      </c>
      <c r="Y202" s="23">
        <f t="shared" si="14"/>
        <v>1.2967405062763042</v>
      </c>
      <c r="Z202" s="23">
        <f t="shared" si="15"/>
        <v>1.1213494547103098</v>
      </c>
      <c r="AA202" s="48">
        <f t="shared" si="12"/>
        <v>5.4225854024338549E-2</v>
      </c>
      <c r="AB202" s="26">
        <v>1.7500000000000002E-2</v>
      </c>
      <c r="AC202" s="20" t="s">
        <v>11</v>
      </c>
      <c r="AD202" s="26">
        <v>2.0799999999999999E-2</v>
      </c>
      <c r="AE202" s="20" t="s">
        <v>518</v>
      </c>
    </row>
    <row r="203" spans="3:36" x14ac:dyDescent="0.2">
      <c r="C203" s="19" t="s">
        <v>1623</v>
      </c>
      <c r="D203" s="20" t="s">
        <v>673</v>
      </c>
      <c r="E203" s="59">
        <v>36658</v>
      </c>
      <c r="F203" s="30">
        <v>67.3</v>
      </c>
      <c r="G203" s="30">
        <v>5</v>
      </c>
      <c r="H203" s="26">
        <v>-0.46100000000000002</v>
      </c>
      <c r="I203" s="26">
        <v>0.21199999999999999</v>
      </c>
      <c r="J203" s="26">
        <v>9.6000000000000002E-2</v>
      </c>
      <c r="K203" s="26">
        <v>-9.2999999999999999E-2</v>
      </c>
      <c r="L203" s="26">
        <v>0.13</v>
      </c>
      <c r="M203" s="26">
        <v>0.219</v>
      </c>
      <c r="N203" s="26">
        <v>1.0999999999999999E-2</v>
      </c>
      <c r="O203" s="26">
        <v>0.10299999999999999</v>
      </c>
      <c r="P203" s="26">
        <v>-2.8000000000000001E-2</v>
      </c>
      <c r="Q203" s="26">
        <v>0.15079999999999999</v>
      </c>
      <c r="R203" s="26">
        <v>-0.15659999999999999</v>
      </c>
      <c r="S203" s="26">
        <v>0.18479999999999999</v>
      </c>
      <c r="T203" s="26">
        <v>5.4300000000000001E-2</v>
      </c>
      <c r="U203" s="26">
        <v>0.11</v>
      </c>
      <c r="V203" s="26">
        <v>-0.19600000000000001</v>
      </c>
      <c r="W203" s="26">
        <v>9.6000000000000002E-2</v>
      </c>
      <c r="X203" s="23">
        <f t="shared" si="13"/>
        <v>0.14978487641423244</v>
      </c>
      <c r="Y203" s="23">
        <f t="shared" si="14"/>
        <v>0.60588578094863421</v>
      </c>
      <c r="Z203" s="23">
        <f t="shared" si="15"/>
        <v>0.56685541262026384</v>
      </c>
      <c r="AA203" s="48">
        <f t="shared" si="12"/>
        <v>8.7615887918817137E-3</v>
      </c>
      <c r="AB203" s="26">
        <v>2.6200000000000001E-2</v>
      </c>
      <c r="AC203" s="20" t="s">
        <v>11</v>
      </c>
      <c r="AD203" s="26">
        <v>2.6200000000000001E-2</v>
      </c>
      <c r="AE203" s="20" t="s">
        <v>9</v>
      </c>
    </row>
    <row r="204" spans="3:36" x14ac:dyDescent="0.2">
      <c r="C204" s="19" t="s">
        <v>1764</v>
      </c>
      <c r="D204" s="20" t="s">
        <v>774</v>
      </c>
      <c r="E204" s="59">
        <v>31222</v>
      </c>
      <c r="F204" s="25">
        <v>694.2</v>
      </c>
      <c r="G204" s="25">
        <v>5</v>
      </c>
      <c r="H204" s="28">
        <v>-0.314</v>
      </c>
      <c r="I204" s="28">
        <v>0.26900000000000002</v>
      </c>
      <c r="J204" s="28">
        <v>0.17499999999999999</v>
      </c>
      <c r="K204" s="28">
        <v>0.02</v>
      </c>
      <c r="L204" s="28">
        <v>0.16800000000000001</v>
      </c>
      <c r="M204" s="28">
        <v>0.15579999999999999</v>
      </c>
      <c r="N204" s="28">
        <v>6.88E-2</v>
      </c>
      <c r="O204" s="28">
        <v>0.19670000000000001</v>
      </c>
      <c r="P204" s="28">
        <v>-1.6400000000000001E-2</v>
      </c>
      <c r="Q204" s="28">
        <v>6.6900000000000001E-2</v>
      </c>
      <c r="R204" s="28">
        <v>-0.1366</v>
      </c>
      <c r="S204" s="28">
        <v>0.21590000000000001</v>
      </c>
      <c r="T204" s="28">
        <v>-3.2899999999999999E-2</v>
      </c>
      <c r="U204" s="28">
        <v>0.16400000000000001</v>
      </c>
      <c r="V204" s="28">
        <v>-0.245</v>
      </c>
      <c r="W204" s="28">
        <v>0.12</v>
      </c>
      <c r="X204" s="23">
        <f t="shared" si="13"/>
        <v>0.88917644124139916</v>
      </c>
      <c r="Y204" s="23">
        <f t="shared" si="14"/>
        <v>0.84692354029448924</v>
      </c>
      <c r="Z204" s="23">
        <f t="shared" si="15"/>
        <v>0.55026485721737273</v>
      </c>
      <c r="AA204" s="48">
        <f t="shared" si="12"/>
        <v>4.0559773181256809E-2</v>
      </c>
      <c r="AB204" s="29">
        <v>1.7899999999999999E-2</v>
      </c>
      <c r="AC204" s="20" t="s">
        <v>11</v>
      </c>
      <c r="AD204" s="29">
        <v>1.7899999999999999E-2</v>
      </c>
      <c r="AE204" s="20" t="s">
        <v>9</v>
      </c>
      <c r="AF204" s="28"/>
      <c r="AG204" s="32"/>
      <c r="AI204" s="33"/>
      <c r="AJ204" s="33"/>
    </row>
    <row r="205" spans="3:36" x14ac:dyDescent="0.2">
      <c r="C205" s="19" t="s">
        <v>1827</v>
      </c>
      <c r="D205" s="20" t="s">
        <v>775</v>
      </c>
      <c r="E205" s="59">
        <v>41605</v>
      </c>
      <c r="F205" s="25">
        <v>286</v>
      </c>
      <c r="G205" s="25">
        <v>5</v>
      </c>
      <c r="H205" s="28"/>
      <c r="I205" s="28"/>
      <c r="J205" s="28"/>
      <c r="K205" s="28">
        <v>1E-3</v>
      </c>
      <c r="L205" s="28">
        <v>0.126</v>
      </c>
      <c r="M205" s="28">
        <v>0.13700000000000001</v>
      </c>
      <c r="N205" s="28">
        <v>0.124</v>
      </c>
      <c r="O205" s="28">
        <v>0.13500000000000001</v>
      </c>
      <c r="P205" s="28">
        <v>-3.6999999999999998E-2</v>
      </c>
      <c r="Q205" s="28">
        <v>0.1168</v>
      </c>
      <c r="R205" s="28">
        <v>-5.5599999999999997E-2</v>
      </c>
      <c r="S205" s="28">
        <v>0.18759999999999999</v>
      </c>
      <c r="T205" s="28">
        <v>-8.2900000000000001E-2</v>
      </c>
      <c r="U205" s="28">
        <v>0.21199999999999999</v>
      </c>
      <c r="V205" s="28">
        <v>-0.13300000000000001</v>
      </c>
      <c r="W205" s="28">
        <v>8.2000000000000003E-2</v>
      </c>
      <c r="X205" s="23" t="str">
        <f t="shared" si="13"/>
        <v xml:space="preserve"> </v>
      </c>
      <c r="Y205" s="23">
        <f t="shared" si="14"/>
        <v>1.0563102328111746</v>
      </c>
      <c r="Z205" s="23">
        <f t="shared" si="15"/>
        <v>0.82438363839639384</v>
      </c>
      <c r="AA205" s="48" t="str">
        <f t="shared" si="12"/>
        <v xml:space="preserve"> </v>
      </c>
      <c r="AB205" s="29">
        <v>1.7999999999999999E-2</v>
      </c>
      <c r="AC205" s="20" t="s">
        <v>11</v>
      </c>
      <c r="AD205" s="29">
        <v>1.8200000000000001E-2</v>
      </c>
      <c r="AE205" s="26" t="s">
        <v>9</v>
      </c>
      <c r="AF205" s="28"/>
      <c r="AG205" s="32"/>
      <c r="AI205" s="33"/>
      <c r="AJ205" s="33"/>
    </row>
    <row r="206" spans="3:36" x14ac:dyDescent="0.2">
      <c r="C206" s="19" t="s">
        <v>1828</v>
      </c>
      <c r="D206" s="20" t="s">
        <v>1010</v>
      </c>
      <c r="E206" s="59">
        <v>40366</v>
      </c>
      <c r="F206" s="30">
        <v>347</v>
      </c>
      <c r="G206" s="30">
        <v>5</v>
      </c>
      <c r="H206" s="26"/>
      <c r="I206" s="23"/>
      <c r="J206" s="23"/>
      <c r="K206" s="28">
        <v>-7.1800000000000003E-2</v>
      </c>
      <c r="L206" s="28">
        <v>0.18690000000000001</v>
      </c>
      <c r="M206" s="28">
        <v>0.1467</v>
      </c>
      <c r="N206" s="28">
        <v>3.2399999999999998E-2</v>
      </c>
      <c r="O206" s="28">
        <v>0.13539999999999999</v>
      </c>
      <c r="P206" s="28">
        <v>9.5999999999999992E-3</v>
      </c>
      <c r="Q206" s="28">
        <v>0.1111</v>
      </c>
      <c r="R206" s="28">
        <v>-9.5200000000000007E-2</v>
      </c>
      <c r="S206" s="28">
        <v>0.2414</v>
      </c>
      <c r="T206" s="28">
        <v>1.2500000000000001E-2</v>
      </c>
      <c r="U206" s="28">
        <v>0.315</v>
      </c>
      <c r="V206" s="28">
        <v>-0.11600000000000001</v>
      </c>
      <c r="W206" s="28">
        <v>0.16900000000000001</v>
      </c>
      <c r="X206" s="23" t="str">
        <f t="shared" si="13"/>
        <v xml:space="preserve"> </v>
      </c>
      <c r="Y206" s="23">
        <f t="shared" si="14"/>
        <v>1.5671826888491758</v>
      </c>
      <c r="Z206" s="23">
        <f t="shared" si="15"/>
        <v>1.3302423002220625</v>
      </c>
      <c r="AA206" s="48" t="str">
        <f t="shared" si="12"/>
        <v xml:space="preserve"> </v>
      </c>
      <c r="AB206" s="26">
        <v>1.3599999999999999E-2</v>
      </c>
      <c r="AC206" s="20" t="s">
        <v>1011</v>
      </c>
      <c r="AD206" s="26">
        <v>1.3599999999999999E-2</v>
      </c>
      <c r="AE206" s="26" t="s">
        <v>9</v>
      </c>
    </row>
    <row r="207" spans="3:36" x14ac:dyDescent="0.2">
      <c r="C207" s="19" t="s">
        <v>1765</v>
      </c>
      <c r="D207" s="20" t="s">
        <v>1118</v>
      </c>
      <c r="E207" s="59">
        <v>42265</v>
      </c>
      <c r="F207" s="30">
        <v>19.22</v>
      </c>
      <c r="G207" s="30">
        <v>6</v>
      </c>
      <c r="H207" s="23"/>
      <c r="I207" s="26"/>
      <c r="J207" s="26"/>
      <c r="K207" s="26"/>
      <c r="L207" s="26"/>
      <c r="M207" s="26"/>
      <c r="N207" s="26"/>
      <c r="O207" s="26">
        <v>2.2200000000000001E-2</v>
      </c>
      <c r="P207" s="26">
        <v>5.7500000000000002E-2</v>
      </c>
      <c r="Q207" s="26">
        <v>0.26340000000000002</v>
      </c>
      <c r="R207" s="26">
        <v>-0.245</v>
      </c>
      <c r="S207" s="26">
        <v>0.216</v>
      </c>
      <c r="T207" s="26">
        <v>9.1999999999999998E-2</v>
      </c>
      <c r="U207" s="26">
        <v>0.27600000000000002</v>
      </c>
      <c r="V207" s="26">
        <v>-0.13100000000000001</v>
      </c>
      <c r="W207" s="26">
        <v>3.3000000000000002E-2</v>
      </c>
      <c r="X207" s="23" t="str">
        <f t="shared" si="13"/>
        <v xml:space="preserve"> </v>
      </c>
      <c r="Y207" s="23" t="str">
        <f t="shared" si="14"/>
        <v xml:space="preserve"> </v>
      </c>
      <c r="Z207" s="23" t="str">
        <f t="shared" si="15"/>
        <v xml:space="preserve"> </v>
      </c>
      <c r="AA207" s="48" t="str">
        <f t="shared" si="12"/>
        <v xml:space="preserve"> </v>
      </c>
      <c r="AB207" s="28">
        <v>2.06E-2</v>
      </c>
      <c r="AC207" s="20" t="s">
        <v>1119</v>
      </c>
      <c r="AD207" s="26">
        <v>2.0899999999999998E-2</v>
      </c>
      <c r="AE207" s="26" t="s">
        <v>9</v>
      </c>
    </row>
    <row r="208" spans="3:36" x14ac:dyDescent="0.2">
      <c r="C208" s="19" t="s">
        <v>1694</v>
      </c>
      <c r="D208" s="20" t="s">
        <v>190</v>
      </c>
      <c r="E208" s="59">
        <v>33571</v>
      </c>
      <c r="F208" s="30">
        <v>366</v>
      </c>
      <c r="G208" s="30">
        <v>6</v>
      </c>
      <c r="H208" s="23">
        <v>-0.46800000000000003</v>
      </c>
      <c r="I208" s="26">
        <v>0.48299999999999998</v>
      </c>
      <c r="J208" s="26">
        <v>0.28199999999999997</v>
      </c>
      <c r="K208" s="26">
        <v>-0.17799999999999999</v>
      </c>
      <c r="L208" s="26">
        <v>0.26500000000000001</v>
      </c>
      <c r="M208" s="26">
        <v>0.218</v>
      </c>
      <c r="N208" s="26">
        <v>3.5999999999999997E-2</v>
      </c>
      <c r="O208" s="26">
        <v>0.125</v>
      </c>
      <c r="P208" s="26">
        <v>8.0000000000000002E-3</v>
      </c>
      <c r="Q208" s="26">
        <v>9.1999999999999998E-2</v>
      </c>
      <c r="R208" s="26">
        <v>-0.24759999999999999</v>
      </c>
      <c r="S208" s="26">
        <v>0.189</v>
      </c>
      <c r="T208" s="26">
        <v>-0.157</v>
      </c>
      <c r="U208" s="26">
        <v>0.16700000000000001</v>
      </c>
      <c r="V208" s="26">
        <v>-0.16600000000000001</v>
      </c>
      <c r="W208" s="26">
        <v>0.17</v>
      </c>
      <c r="X208" s="23">
        <f t="shared" si="13"/>
        <v>0.41132447391345717</v>
      </c>
      <c r="Y208" s="23">
        <f t="shared" si="14"/>
        <v>0.39535934163310249</v>
      </c>
      <c r="Z208" s="23">
        <f t="shared" si="15"/>
        <v>0.3419110254879183</v>
      </c>
      <c r="AA208" s="48">
        <f t="shared" si="12"/>
        <v>2.1766546818914323E-2</v>
      </c>
      <c r="AB208" s="28">
        <v>2.392E-2</v>
      </c>
      <c r="AC208" s="20" t="s">
        <v>11</v>
      </c>
      <c r="AD208" s="26">
        <v>2.8199999999999999E-2</v>
      </c>
      <c r="AE208" s="26" t="s">
        <v>9</v>
      </c>
    </row>
    <row r="209" spans="1:36" x14ac:dyDescent="0.2">
      <c r="A209" s="1"/>
      <c r="C209" s="19" t="s">
        <v>1521</v>
      </c>
      <c r="D209" s="20" t="s">
        <v>498</v>
      </c>
      <c r="E209" s="59">
        <v>39966</v>
      </c>
      <c r="F209" s="30">
        <v>30</v>
      </c>
      <c r="G209" s="30">
        <v>6</v>
      </c>
      <c r="H209" s="23"/>
      <c r="I209" s="26">
        <v>0.1452</v>
      </c>
      <c r="J209" s="26">
        <v>5.8500000000000003E-2</v>
      </c>
      <c r="K209" s="26">
        <v>-0.2109</v>
      </c>
      <c r="L209" s="26">
        <v>0.1326</v>
      </c>
      <c r="M209" s="26">
        <v>0.17829999999999999</v>
      </c>
      <c r="N209" s="26">
        <v>4.5400000000000003E-2</v>
      </c>
      <c r="O209" s="26">
        <v>9.9500000000000005E-2</v>
      </c>
      <c r="P209" s="26">
        <v>8.8499999999999995E-2</v>
      </c>
      <c r="Q209" s="26">
        <v>0.24179999999999999</v>
      </c>
      <c r="R209" s="26">
        <v>-0.21199999999999999</v>
      </c>
      <c r="S209" s="26">
        <v>0.3009</v>
      </c>
      <c r="T209" s="26">
        <v>0.14019999999999999</v>
      </c>
      <c r="U209" s="26">
        <v>0.111</v>
      </c>
      <c r="V209" s="26">
        <v>-0.15</v>
      </c>
      <c r="W209" s="26">
        <v>0.11</v>
      </c>
      <c r="X209" s="23" t="str">
        <f t="shared" si="13"/>
        <v xml:space="preserve"> </v>
      </c>
      <c r="Y209" s="23">
        <f t="shared" si="14"/>
        <v>1.0046078558861464</v>
      </c>
      <c r="Z209" s="23">
        <f t="shared" si="15"/>
        <v>1.2429563779994242</v>
      </c>
      <c r="AA209" s="48" t="str">
        <f t="shared" si="12"/>
        <v xml:space="preserve"> </v>
      </c>
      <c r="AB209" s="26">
        <v>2.5000000000000001E-2</v>
      </c>
      <c r="AC209" s="20" t="s">
        <v>497</v>
      </c>
      <c r="AD209" s="26">
        <v>2.5100000000000001E-2</v>
      </c>
      <c r="AE209" s="20" t="s">
        <v>9</v>
      </c>
    </row>
    <row r="210" spans="1:36" x14ac:dyDescent="0.2">
      <c r="C210" s="19" t="s">
        <v>1672</v>
      </c>
      <c r="D210" s="20" t="s">
        <v>1671</v>
      </c>
      <c r="E210" s="59"/>
      <c r="F210" s="30">
        <v>338</v>
      </c>
      <c r="G210" s="30">
        <v>6</v>
      </c>
      <c r="H210" s="23"/>
      <c r="I210" s="26"/>
      <c r="J210" s="26"/>
      <c r="K210" s="26"/>
      <c r="L210" s="26"/>
      <c r="M210" s="26"/>
      <c r="N210" s="26"/>
      <c r="O210" s="26"/>
      <c r="P210" s="26"/>
      <c r="Q210" s="26">
        <v>0.217</v>
      </c>
      <c r="R210" s="26">
        <v>-0.154</v>
      </c>
      <c r="S210" s="26">
        <v>0.36799999999999999</v>
      </c>
      <c r="T210" s="26">
        <v>0.27400000000000002</v>
      </c>
      <c r="U210" s="26">
        <v>0.373</v>
      </c>
      <c r="V210" s="26">
        <v>-0.35599999999999998</v>
      </c>
      <c r="W210" s="26">
        <v>0.218</v>
      </c>
      <c r="X210" s="23" t="str">
        <f t="shared" si="13"/>
        <v xml:space="preserve"> </v>
      </c>
      <c r="Y210" s="23" t="str">
        <f t="shared" si="14"/>
        <v xml:space="preserve"> </v>
      </c>
      <c r="Z210" s="23" t="str">
        <f t="shared" si="15"/>
        <v xml:space="preserve"> </v>
      </c>
      <c r="AA210" s="48" t="str">
        <f t="shared" si="12"/>
        <v xml:space="preserve"> </v>
      </c>
      <c r="AB210" s="28">
        <v>0.01</v>
      </c>
      <c r="AD210" s="26">
        <v>0.01</v>
      </c>
      <c r="AE210" s="26"/>
    </row>
    <row r="211" spans="1:36" x14ac:dyDescent="0.2">
      <c r="C211" s="19" t="s">
        <v>1762</v>
      </c>
      <c r="D211" s="20" t="s">
        <v>238</v>
      </c>
      <c r="E211" s="59">
        <v>37008</v>
      </c>
      <c r="F211" s="30">
        <v>208</v>
      </c>
      <c r="G211" s="30">
        <v>5</v>
      </c>
      <c r="H211" s="26">
        <v>-0.3906</v>
      </c>
      <c r="I211" s="26">
        <v>0.2737</v>
      </c>
      <c r="J211" s="26">
        <v>7.3400000000000007E-2</v>
      </c>
      <c r="K211" s="26">
        <v>-0.15040000000000001</v>
      </c>
      <c r="L211" s="26">
        <v>7.9200000000000007E-2</v>
      </c>
      <c r="M211" s="26">
        <v>0.1545</v>
      </c>
      <c r="N211" s="26">
        <v>2.9499999999999998E-2</v>
      </c>
      <c r="O211" s="26">
        <v>0.1285</v>
      </c>
      <c r="P211" s="26">
        <v>2.1399999999999999E-2</v>
      </c>
      <c r="Q211" s="26">
        <v>9.4100000000000003E-2</v>
      </c>
      <c r="R211" s="26">
        <v>-0.1744</v>
      </c>
      <c r="S211" s="26">
        <v>0.1663</v>
      </c>
      <c r="T211" s="26">
        <v>-0.1145</v>
      </c>
      <c r="U211" s="26">
        <v>0.126</v>
      </c>
      <c r="V211" s="26"/>
      <c r="W211" s="26">
        <v>0.11799999999999999</v>
      </c>
      <c r="X211" s="23" t="str">
        <f t="shared" si="13"/>
        <v xml:space="preserve"> </v>
      </c>
      <c r="Y211" s="23" t="str">
        <f t="shared" si="14"/>
        <v xml:space="preserve"> </v>
      </c>
      <c r="Z211" s="23" t="str">
        <f t="shared" si="15"/>
        <v xml:space="preserve"> </v>
      </c>
      <c r="AA211" s="48" t="str">
        <f t="shared" si="12"/>
        <v xml:space="preserve"> </v>
      </c>
      <c r="AB211" s="26">
        <v>2.64E-2</v>
      </c>
      <c r="AC211" s="20" t="s">
        <v>11</v>
      </c>
      <c r="AD211" s="26">
        <v>2.64E-2</v>
      </c>
      <c r="AE211" s="26" t="s">
        <v>9</v>
      </c>
    </row>
    <row r="212" spans="1:36" x14ac:dyDescent="0.2">
      <c r="C212" s="19" t="s">
        <v>1823</v>
      </c>
      <c r="D212" s="20" t="s">
        <v>51</v>
      </c>
      <c r="E212" s="59">
        <v>40723</v>
      </c>
      <c r="F212" s="30">
        <v>49</v>
      </c>
      <c r="G212" s="30">
        <v>6</v>
      </c>
      <c r="H212" s="26"/>
      <c r="I212" s="26"/>
      <c r="J212" s="26"/>
      <c r="K212" s="26">
        <v>-0.16</v>
      </c>
      <c r="L212" s="26">
        <v>0.28939999999999999</v>
      </c>
      <c r="M212" s="26">
        <v>0.2457</v>
      </c>
      <c r="N212" s="26">
        <v>5.5500000000000001E-2</v>
      </c>
      <c r="O212" s="26">
        <v>0.2099</v>
      </c>
      <c r="P212" s="26">
        <v>-2.1100000000000001E-2</v>
      </c>
      <c r="Q212" s="26">
        <v>0.1009</v>
      </c>
      <c r="R212" s="26">
        <v>-0.2288</v>
      </c>
      <c r="S212" s="26">
        <v>0.23219999999999999</v>
      </c>
      <c r="T212" s="26">
        <v>1.4E-2</v>
      </c>
      <c r="U212" s="26">
        <v>0.112</v>
      </c>
      <c r="V212" s="26"/>
      <c r="W212" s="26">
        <v>0.26600000000000001</v>
      </c>
      <c r="X212" s="23" t="str">
        <f t="shared" si="13"/>
        <v xml:space="preserve"> </v>
      </c>
      <c r="Y212" s="23" t="str">
        <f t="shared" si="14"/>
        <v xml:space="preserve"> </v>
      </c>
      <c r="Z212" s="23" t="str">
        <f t="shared" si="15"/>
        <v xml:space="preserve"> </v>
      </c>
      <c r="AA212" s="48" t="str">
        <f t="shared" si="12"/>
        <v xml:space="preserve"> </v>
      </c>
      <c r="AB212" s="28">
        <v>0.02</v>
      </c>
      <c r="AC212" s="20" t="s">
        <v>173</v>
      </c>
      <c r="AD212" s="26">
        <v>0.02</v>
      </c>
      <c r="AE212" s="26" t="s">
        <v>9</v>
      </c>
    </row>
    <row r="213" spans="1:36" x14ac:dyDescent="0.2">
      <c r="X213" s="23" t="str">
        <f t="shared" si="13"/>
        <v xml:space="preserve"> </v>
      </c>
      <c r="Y213" s="23" t="str">
        <f t="shared" si="14"/>
        <v xml:space="preserve"> </v>
      </c>
      <c r="Z213" s="23" t="str">
        <f t="shared" si="15"/>
        <v xml:space="preserve"> </v>
      </c>
      <c r="AA213" s="48" t="str">
        <f t="shared" si="12"/>
        <v xml:space="preserve"> </v>
      </c>
    </row>
    <row r="214" spans="1:36" s="1" customFormat="1" x14ac:dyDescent="0.2">
      <c r="C214" s="1" t="s">
        <v>46</v>
      </c>
      <c r="D214" s="2"/>
      <c r="E214" s="59"/>
      <c r="F214" s="11"/>
      <c r="G214" s="11"/>
      <c r="H214" s="14">
        <v>-0.438</v>
      </c>
      <c r="I214" s="12">
        <v>0.32400000000000001</v>
      </c>
      <c r="J214" s="12">
        <v>0.11600000000000001</v>
      </c>
      <c r="K214" s="12">
        <v>-8.5999999999999993E-2</v>
      </c>
      <c r="L214" s="12">
        <v>0.182</v>
      </c>
      <c r="M214" s="12">
        <v>0.20799999999999999</v>
      </c>
      <c r="N214" s="12">
        <v>7.1999999999999995E-2</v>
      </c>
      <c r="O214" s="12">
        <v>9.6000000000000002E-2</v>
      </c>
      <c r="P214" s="12">
        <v>1.7299999999999999E-2</v>
      </c>
      <c r="Q214" s="12">
        <v>0.10580000000000001</v>
      </c>
      <c r="R214" s="12">
        <v>-0.1077</v>
      </c>
      <c r="S214" s="12">
        <v>0.26819999999999999</v>
      </c>
      <c r="T214" s="12">
        <v>-1.9900000000000001E-2</v>
      </c>
      <c r="U214" s="12">
        <v>0.24759999999999999</v>
      </c>
      <c r="V214" s="12">
        <v>-0.10639999999999999</v>
      </c>
      <c r="W214" s="12">
        <v>0.158</v>
      </c>
      <c r="X214" s="14">
        <f t="shared" si="13"/>
        <v>1.0509080420994064</v>
      </c>
      <c r="Y214" s="14">
        <f t="shared" si="14"/>
        <v>1.4697767206555961</v>
      </c>
      <c r="Z214" s="14">
        <f t="shared" si="15"/>
        <v>1.2860936667218303</v>
      </c>
      <c r="AA214" s="16">
        <f t="shared" si="12"/>
        <v>4.5915590693439201E-2</v>
      </c>
      <c r="AB214" s="16"/>
      <c r="AC214" s="2"/>
      <c r="AD214" s="12"/>
      <c r="AE214" s="12"/>
    </row>
    <row r="215" spans="1:36" s="1" customFormat="1" x14ac:dyDescent="0.2">
      <c r="C215" s="1" t="s">
        <v>17</v>
      </c>
      <c r="D215" s="2"/>
      <c r="E215" s="59"/>
      <c r="F215" s="11"/>
      <c r="G215" s="11"/>
      <c r="H215" s="14">
        <v>-0.436</v>
      </c>
      <c r="I215" s="12">
        <v>0.316</v>
      </c>
      <c r="J215" s="12">
        <v>0.111</v>
      </c>
      <c r="K215" s="12">
        <v>-8.1000000000000003E-2</v>
      </c>
      <c r="L215" s="12">
        <v>0.1729</v>
      </c>
      <c r="M215" s="12">
        <v>0.19819999999999999</v>
      </c>
      <c r="N215" s="12">
        <v>6.8400000000000002E-2</v>
      </c>
      <c r="O215" s="12">
        <v>8.2299999999999998E-2</v>
      </c>
      <c r="P215" s="12">
        <v>2.58E-2</v>
      </c>
      <c r="Q215" s="12">
        <v>0.1024</v>
      </c>
      <c r="R215" s="12">
        <v>-0.1095</v>
      </c>
      <c r="S215" s="12">
        <v>0.26050000000000001</v>
      </c>
      <c r="T215" s="12">
        <v>-3.32E-2</v>
      </c>
      <c r="U215" s="12">
        <v>0.25130000000000002</v>
      </c>
      <c r="V215" s="12">
        <v>-9.4899999999999998E-2</v>
      </c>
      <c r="W215" s="12" t="e">
        <f>_xlfn.XLOOKUP(Base!$C215,#REF!,#REF!)</f>
        <v>#REF!</v>
      </c>
      <c r="X215" s="14" t="e">
        <f t="shared" si="13"/>
        <v>#REF!</v>
      </c>
      <c r="Y215" s="14" t="e">
        <f t="shared" si="14"/>
        <v>#REF!</v>
      </c>
      <c r="Z215" s="14" t="e">
        <f t="shared" si="15"/>
        <v>#REF!</v>
      </c>
      <c r="AA215" s="16" t="e">
        <f t="shared" si="12"/>
        <v>#REF!</v>
      </c>
      <c r="AB215" s="16"/>
      <c r="AC215" s="2"/>
      <c r="AD215" s="12"/>
      <c r="AE215" s="12"/>
    </row>
    <row r="216" spans="1:36" s="1" customFormat="1" x14ac:dyDescent="0.2">
      <c r="D216" s="2"/>
      <c r="E216" s="59"/>
      <c r="F216" s="11"/>
      <c r="G216" s="11"/>
      <c r="H216" s="14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23" t="str">
        <f t="shared" si="13"/>
        <v xml:space="preserve"> </v>
      </c>
      <c r="Y216" s="23" t="str">
        <f t="shared" si="14"/>
        <v xml:space="preserve"> </v>
      </c>
      <c r="Z216" s="23" t="str">
        <f t="shared" si="15"/>
        <v xml:space="preserve"> </v>
      </c>
      <c r="AA216" s="48" t="str">
        <f t="shared" si="12"/>
        <v xml:space="preserve"> </v>
      </c>
      <c r="AB216" s="16"/>
      <c r="AC216" s="2"/>
      <c r="AD216" s="12"/>
      <c r="AE216" s="12"/>
    </row>
    <row r="217" spans="1:36" s="1" customFormat="1" x14ac:dyDescent="0.2">
      <c r="D217" s="2"/>
      <c r="E217" s="59"/>
      <c r="F217" s="11"/>
      <c r="G217" s="11"/>
      <c r="H217" s="14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23" t="str">
        <f t="shared" si="13"/>
        <v xml:space="preserve"> </v>
      </c>
      <c r="Y217" s="23" t="str">
        <f t="shared" si="14"/>
        <v xml:space="preserve"> </v>
      </c>
      <c r="Z217" s="23" t="str">
        <f t="shared" si="15"/>
        <v xml:space="preserve"> </v>
      </c>
      <c r="AA217" s="48" t="str">
        <f t="shared" si="12"/>
        <v xml:space="preserve"> </v>
      </c>
      <c r="AB217" s="16"/>
      <c r="AC217" s="2"/>
      <c r="AD217" s="12"/>
      <c r="AE217" s="12"/>
    </row>
    <row r="218" spans="1:36" s="1" customFormat="1" x14ac:dyDescent="0.2">
      <c r="A218" s="1" t="s">
        <v>1161</v>
      </c>
      <c r="D218" s="2"/>
      <c r="E218" s="59"/>
      <c r="F218" s="11"/>
      <c r="G218" s="11"/>
      <c r="H218" s="14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23" t="str">
        <f t="shared" si="13"/>
        <v xml:space="preserve"> </v>
      </c>
      <c r="Y218" s="23" t="str">
        <f t="shared" si="14"/>
        <v xml:space="preserve"> </v>
      </c>
      <c r="Z218" s="23" t="str">
        <f t="shared" si="15"/>
        <v xml:space="preserve"> </v>
      </c>
      <c r="AA218" s="48" t="str">
        <f t="shared" si="12"/>
        <v xml:space="preserve"> </v>
      </c>
      <c r="AB218" s="16"/>
      <c r="AC218" s="2"/>
      <c r="AD218" s="12"/>
      <c r="AE218" s="12"/>
    </row>
    <row r="219" spans="1:36" s="1" customFormat="1" x14ac:dyDescent="0.2">
      <c r="D219" s="2"/>
      <c r="E219" s="59"/>
      <c r="F219" s="11"/>
      <c r="G219" s="11"/>
      <c r="H219" s="14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23" t="str">
        <f t="shared" si="13"/>
        <v xml:space="preserve"> </v>
      </c>
      <c r="Y219" s="23" t="str">
        <f t="shared" si="14"/>
        <v xml:space="preserve"> </v>
      </c>
      <c r="Z219" s="23" t="str">
        <f t="shared" si="15"/>
        <v xml:space="preserve"> </v>
      </c>
      <c r="AA219" s="48" t="str">
        <f t="shared" si="12"/>
        <v xml:space="preserve"> </v>
      </c>
      <c r="AB219" s="16"/>
      <c r="AC219" s="2"/>
      <c r="AD219" s="12"/>
      <c r="AE219" s="12"/>
    </row>
    <row r="220" spans="1:36" x14ac:dyDescent="0.2">
      <c r="C220" s="19" t="s">
        <v>1307</v>
      </c>
      <c r="D220" s="20" t="s">
        <v>1308</v>
      </c>
      <c r="E220" s="59">
        <v>42279</v>
      </c>
      <c r="F220" s="30">
        <v>873</v>
      </c>
      <c r="G220" s="30">
        <v>6</v>
      </c>
      <c r="H220" s="26">
        <v>-0.39439999999999997</v>
      </c>
      <c r="I220" s="26">
        <v>0.248</v>
      </c>
      <c r="J220" s="26">
        <v>7.8E-2</v>
      </c>
      <c r="K220" s="26">
        <v>-0.159</v>
      </c>
      <c r="L220" s="26">
        <v>0.17799999999999999</v>
      </c>
      <c r="M220" s="26">
        <v>0.38700000000000001</v>
      </c>
      <c r="N220" s="26">
        <v>4.1000000000000002E-2</v>
      </c>
      <c r="O220" s="26">
        <v>0.14899999999999999</v>
      </c>
      <c r="P220" s="26">
        <v>0.06</v>
      </c>
      <c r="Q220" s="26">
        <v>8.5000000000000006E-2</v>
      </c>
      <c r="R220" s="26">
        <v>-0.14499999999999999</v>
      </c>
      <c r="S220" s="26">
        <v>0.17530000000000001</v>
      </c>
      <c r="T220" s="26">
        <v>-6.8699999999999997E-2</v>
      </c>
      <c r="U220" s="26">
        <v>0.221</v>
      </c>
      <c r="V220" s="26">
        <v>-6.0999999999999999E-2</v>
      </c>
      <c r="W220" s="26">
        <v>0.1898</v>
      </c>
      <c r="X220" s="23">
        <f t="shared" si="13"/>
        <v>0.96608819831513815</v>
      </c>
      <c r="Y220" s="23">
        <f t="shared" si="14"/>
        <v>1.4131470293148087</v>
      </c>
      <c r="Z220" s="23">
        <f t="shared" si="15"/>
        <v>1.4358048863678023</v>
      </c>
      <c r="AA220" s="48">
        <f t="shared" si="12"/>
        <v>4.3158226380299869E-2</v>
      </c>
      <c r="AB220" s="28">
        <v>2.4199999999999999E-2</v>
      </c>
      <c r="AC220" s="20" t="s">
        <v>11</v>
      </c>
      <c r="AD220" s="26">
        <v>2.4199999999999999E-2</v>
      </c>
      <c r="AE220" s="26" t="s">
        <v>9</v>
      </c>
    </row>
    <row r="221" spans="1:36" x14ac:dyDescent="0.2">
      <c r="C221" s="19" t="s">
        <v>824</v>
      </c>
      <c r="D221" s="20" t="s">
        <v>180</v>
      </c>
      <c r="E221" s="59">
        <v>35405</v>
      </c>
      <c r="F221" s="30">
        <v>873</v>
      </c>
      <c r="G221" s="30">
        <v>6</v>
      </c>
      <c r="H221" s="26">
        <v>-0.38700000000000001</v>
      </c>
      <c r="I221" s="26">
        <v>0.25900000000000001</v>
      </c>
      <c r="J221" s="26">
        <v>8.6999999999999994E-2</v>
      </c>
      <c r="K221" s="26">
        <v>-0.15129999999999999</v>
      </c>
      <c r="L221" s="26">
        <v>0.18490000000000001</v>
      </c>
      <c r="M221" s="26">
        <v>0.4027</v>
      </c>
      <c r="N221" s="26">
        <v>4.9399999999999999E-2</v>
      </c>
      <c r="O221" s="26">
        <v>0.158</v>
      </c>
      <c r="P221" s="26">
        <v>6.7599999999999993E-2</v>
      </c>
      <c r="Q221" s="26">
        <v>9.3299999999999994E-2</v>
      </c>
      <c r="R221" s="26">
        <v>-0.1384</v>
      </c>
      <c r="S221" s="26">
        <v>0.1842</v>
      </c>
      <c r="T221" s="26">
        <v>-6.1800000000000001E-2</v>
      </c>
      <c r="U221" s="26">
        <v>0.23</v>
      </c>
      <c r="V221" s="26">
        <v>-5.3999999999999999E-2</v>
      </c>
      <c r="W221" s="26">
        <v>0.19900000000000001</v>
      </c>
      <c r="X221" s="23">
        <f t="shared" si="13"/>
        <v>1.2415869336336591</v>
      </c>
      <c r="Y221" s="23">
        <f t="shared" si="14"/>
        <v>1.6720208195521353</v>
      </c>
      <c r="Z221" s="23">
        <f t="shared" si="15"/>
        <v>1.657075751567596</v>
      </c>
      <c r="AA221" s="48">
        <f t="shared" si="12"/>
        <v>5.1743227523004753E-2</v>
      </c>
      <c r="AB221" s="28">
        <v>1.4999999999999999E-2</v>
      </c>
      <c r="AC221" s="20" t="s">
        <v>11</v>
      </c>
      <c r="AD221" s="26">
        <v>1.6799999999999999E-2</v>
      </c>
      <c r="AE221" s="26" t="s">
        <v>9</v>
      </c>
    </row>
    <row r="222" spans="1:36" x14ac:dyDescent="0.2">
      <c r="C222" s="19" t="s">
        <v>1674</v>
      </c>
      <c r="D222" s="20" t="s">
        <v>1673</v>
      </c>
      <c r="E222" s="59">
        <v>38492</v>
      </c>
      <c r="F222" s="30">
        <v>930</v>
      </c>
      <c r="G222" s="30">
        <v>6</v>
      </c>
      <c r="J222" s="26">
        <v>2.2700000000000001E-2</v>
      </c>
      <c r="K222" s="26">
        <v>-0.26600000000000001</v>
      </c>
      <c r="L222" s="26">
        <v>0.24260000000000001</v>
      </c>
      <c r="M222" s="26">
        <v>0.37430000000000002</v>
      </c>
      <c r="N222" s="26">
        <v>1.17E-2</v>
      </c>
      <c r="O222" s="26">
        <v>0.1016</v>
      </c>
      <c r="P222" s="26">
        <v>-1.7399999999999999E-2</v>
      </c>
      <c r="Q222" s="26">
        <v>0.1547</v>
      </c>
      <c r="R222" s="26">
        <v>-0.17419999999999999</v>
      </c>
      <c r="S222" s="26">
        <v>0.18529999999999999</v>
      </c>
      <c r="T222" s="26">
        <v>-9.1800000000000007E-2</v>
      </c>
      <c r="U222" s="26">
        <v>0.27100000000000002</v>
      </c>
      <c r="V222" s="26">
        <v>-0.09</v>
      </c>
      <c r="W222" s="26">
        <v>0.19070000000000001</v>
      </c>
      <c r="X222" s="23" t="str">
        <f t="shared" si="13"/>
        <v xml:space="preserve"> </v>
      </c>
      <c r="Y222" s="23">
        <f t="shared" si="14"/>
        <v>0.94045919925808508</v>
      </c>
      <c r="Z222" s="23">
        <f t="shared" si="15"/>
        <v>1.1275369251451823</v>
      </c>
      <c r="AA222" s="48" t="str">
        <f t="shared" si="12"/>
        <v xml:space="preserve"> </v>
      </c>
      <c r="AB222" s="26">
        <v>9.7999999999999997E-3</v>
      </c>
      <c r="AD222" s="26">
        <v>9.9000000000000008E-3</v>
      </c>
      <c r="AE222" s="20" t="s">
        <v>9</v>
      </c>
    </row>
    <row r="223" spans="1:36" x14ac:dyDescent="0.2">
      <c r="C223" s="19" t="s">
        <v>948</v>
      </c>
      <c r="D223" s="20" t="s">
        <v>822</v>
      </c>
      <c r="E223" s="59">
        <v>36542</v>
      </c>
      <c r="F223" s="25">
        <v>772</v>
      </c>
      <c r="G223" s="25">
        <v>6</v>
      </c>
      <c r="H223" s="28">
        <v>-0.434</v>
      </c>
      <c r="I223" s="28">
        <v>0.27600000000000002</v>
      </c>
      <c r="J223" s="28">
        <v>1.9E-2</v>
      </c>
      <c r="K223" s="28">
        <v>-0.14299999999999999</v>
      </c>
      <c r="L223" s="28">
        <v>0.25900000000000001</v>
      </c>
      <c r="M223" s="28">
        <v>0.24199999999999999</v>
      </c>
      <c r="N223" s="28">
        <v>6.3E-2</v>
      </c>
      <c r="O223" s="28">
        <v>0.13700000000000001</v>
      </c>
      <c r="P223" s="28">
        <v>1.4999999999999999E-2</v>
      </c>
      <c r="Q223" s="28">
        <v>0.153</v>
      </c>
      <c r="R223" s="28">
        <v>-0.17599999999999999</v>
      </c>
      <c r="S223" s="28">
        <v>0.23699999999999999</v>
      </c>
      <c r="T223" s="28">
        <v>-1.5299999999999999E-2</v>
      </c>
      <c r="U223" s="28">
        <v>0.21299999999999999</v>
      </c>
      <c r="V223" s="28">
        <v>-0.15</v>
      </c>
      <c r="W223" s="28">
        <v>5.5E-2</v>
      </c>
      <c r="X223" s="23">
        <f t="shared" si="13"/>
        <v>0.52297071233778736</v>
      </c>
      <c r="Y223" s="23">
        <f t="shared" si="14"/>
        <v>1.0694277196140223</v>
      </c>
      <c r="Z223" s="23">
        <f t="shared" si="15"/>
        <v>0.91797839185775842</v>
      </c>
      <c r="AA223" s="48">
        <f t="shared" si="12"/>
        <v>2.6640096261532964E-2</v>
      </c>
      <c r="AB223" s="29">
        <v>1.8499999999999999E-2</v>
      </c>
      <c r="AC223" s="20" t="s">
        <v>11</v>
      </c>
      <c r="AD223" s="29">
        <v>1.8499999999999999E-2</v>
      </c>
      <c r="AE223" s="20" t="s">
        <v>9</v>
      </c>
      <c r="AF223" s="28"/>
      <c r="AG223" s="32"/>
      <c r="AI223" s="33"/>
      <c r="AJ223" s="33"/>
    </row>
    <row r="224" spans="1:36" x14ac:dyDescent="0.2">
      <c r="C224" s="19" t="s">
        <v>989</v>
      </c>
      <c r="D224" s="24" t="s">
        <v>162</v>
      </c>
      <c r="E224" s="59">
        <v>37356</v>
      </c>
      <c r="F224" s="30">
        <v>859</v>
      </c>
      <c r="G224" s="30">
        <v>6</v>
      </c>
      <c r="H224" s="26">
        <v>-0.38500000000000001</v>
      </c>
      <c r="I224" s="26">
        <v>0.20799999999999999</v>
      </c>
      <c r="J224" s="26">
        <v>0.10199999999999999</v>
      </c>
      <c r="K224" s="26">
        <v>-0.127</v>
      </c>
      <c r="L224" s="26">
        <v>0.23899999999999999</v>
      </c>
      <c r="M224" s="26">
        <v>0.24299999999999999</v>
      </c>
      <c r="N224" s="26">
        <v>4.0000000000000001E-3</v>
      </c>
      <c r="O224" s="26">
        <v>0.18479999999999999</v>
      </c>
      <c r="P224" s="26">
        <v>-1E-3</v>
      </c>
      <c r="Q224" s="26">
        <v>7.0000000000000007E-2</v>
      </c>
      <c r="R224" s="26">
        <v>-0.16</v>
      </c>
      <c r="S224" s="26">
        <v>0.28399999999999997</v>
      </c>
      <c r="T224" s="26">
        <v>8.8999999999999996E-2</v>
      </c>
      <c r="U224" s="26">
        <v>0.21299999999999999</v>
      </c>
      <c r="V224" s="26">
        <v>-0.155</v>
      </c>
      <c r="W224" s="26">
        <v>0.13700000000000001</v>
      </c>
      <c r="X224" s="23">
        <f t="shared" si="13"/>
        <v>0.91583680228620534</v>
      </c>
      <c r="Y224" s="23">
        <f t="shared" si="14"/>
        <v>1.3401024269053958</v>
      </c>
      <c r="Z224" s="23">
        <f t="shared" si="15"/>
        <v>1.1634622264984751</v>
      </c>
      <c r="AA224" s="48">
        <f t="shared" si="12"/>
        <v>4.1471540890926084E-2</v>
      </c>
      <c r="AB224" s="28">
        <v>1.38E-2</v>
      </c>
      <c r="AC224" s="20" t="s">
        <v>11</v>
      </c>
      <c r="AD224" s="26">
        <v>1.6400000000000001E-2</v>
      </c>
      <c r="AE224" s="26" t="s">
        <v>9</v>
      </c>
    </row>
    <row r="225" spans="1:36" x14ac:dyDescent="0.2">
      <c r="C225" s="19" t="s">
        <v>239</v>
      </c>
      <c r="D225" s="20" t="s">
        <v>240</v>
      </c>
      <c r="E225" s="59">
        <v>35951</v>
      </c>
      <c r="F225" s="30">
        <v>116</v>
      </c>
      <c r="G225" s="30">
        <v>6</v>
      </c>
      <c r="H225" s="26">
        <v>-0.42399999999999999</v>
      </c>
      <c r="I225" s="26">
        <v>0.253</v>
      </c>
      <c r="J225" s="26">
        <v>-1.0999999999999999E-2</v>
      </c>
      <c r="K225" s="26">
        <v>-0.13650000000000001</v>
      </c>
      <c r="L225" s="26">
        <v>0.2077</v>
      </c>
      <c r="M225" s="26">
        <v>0.20349999999999999</v>
      </c>
      <c r="N225" s="26">
        <v>-2.9999999999999997E-4</v>
      </c>
      <c r="O225" s="26">
        <v>0.15240000000000001</v>
      </c>
      <c r="P225" s="26">
        <v>-5.8999999999999999E-3</v>
      </c>
      <c r="Q225" s="26">
        <v>0.13159999999999999</v>
      </c>
      <c r="R225" s="26">
        <v>-0.1426</v>
      </c>
      <c r="S225" s="26">
        <v>0.3075</v>
      </c>
      <c r="T225" s="26">
        <v>3.9800000000000002E-2</v>
      </c>
      <c r="U225" s="26">
        <v>0.24399999999999999</v>
      </c>
      <c r="V225" s="26"/>
      <c r="W225" s="26">
        <v>0.155</v>
      </c>
      <c r="X225" s="23" t="str">
        <f t="shared" si="13"/>
        <v xml:space="preserve"> </v>
      </c>
      <c r="Y225" s="23" t="str">
        <f t="shared" si="14"/>
        <v xml:space="preserve"> </v>
      </c>
      <c r="Z225" s="23" t="str">
        <f t="shared" si="15"/>
        <v xml:space="preserve"> </v>
      </c>
      <c r="AA225" s="48" t="str">
        <f t="shared" si="12"/>
        <v xml:space="preserve"> </v>
      </c>
      <c r="AB225" s="28">
        <v>1.7999999999999999E-2</v>
      </c>
      <c r="AC225" s="20" t="s">
        <v>11</v>
      </c>
      <c r="AD225" s="26">
        <v>1.7999999999999999E-2</v>
      </c>
      <c r="AE225" s="26" t="s">
        <v>9</v>
      </c>
    </row>
    <row r="226" spans="1:36" x14ac:dyDescent="0.2">
      <c r="C226" s="19" t="s">
        <v>985</v>
      </c>
      <c r="D226" s="20" t="s">
        <v>986</v>
      </c>
      <c r="E226" s="59">
        <v>29607</v>
      </c>
      <c r="F226" s="30">
        <v>119</v>
      </c>
      <c r="G226" s="30">
        <v>6</v>
      </c>
      <c r="H226" s="26">
        <v>-0.35599999999999998</v>
      </c>
      <c r="I226" s="26">
        <v>0.248</v>
      </c>
      <c r="J226" s="26">
        <v>3.5999999999999997E-2</v>
      </c>
      <c r="K226" s="26">
        <v>-0.189</v>
      </c>
      <c r="L226" s="26">
        <v>0.23</v>
      </c>
      <c r="M226" s="26">
        <v>0.23300000000000001</v>
      </c>
      <c r="N226" s="26">
        <v>1E-3</v>
      </c>
      <c r="O226" s="26">
        <v>0.156</v>
      </c>
      <c r="P226" s="26">
        <v>0.03</v>
      </c>
      <c r="Q226" s="26">
        <v>0.125</v>
      </c>
      <c r="R226" s="26">
        <v>-0.1394</v>
      </c>
      <c r="S226" s="26">
        <v>0.1913</v>
      </c>
      <c r="T226" s="26">
        <v>-0.10829999999999999</v>
      </c>
      <c r="U226" s="26">
        <v>0.14399999999999999</v>
      </c>
      <c r="V226" s="26">
        <v>-6.5000000000000002E-2</v>
      </c>
      <c r="W226" s="26">
        <v>0.183</v>
      </c>
      <c r="X226" s="23">
        <f t="shared" si="13"/>
        <v>0.58852677443278889</v>
      </c>
      <c r="Y226" s="23">
        <f t="shared" si="14"/>
        <v>0.90780653063317751</v>
      </c>
      <c r="Z226" s="23">
        <f t="shared" si="15"/>
        <v>0.91253048092105238</v>
      </c>
      <c r="AA226" s="48">
        <f t="shared" si="12"/>
        <v>2.9347842779408939E-2</v>
      </c>
      <c r="AB226" s="26">
        <v>1.7000000000000001E-2</v>
      </c>
      <c r="AC226" s="20" t="s">
        <v>987</v>
      </c>
      <c r="AD226" s="26">
        <v>2.23E-2</v>
      </c>
      <c r="AE226" s="26" t="s">
        <v>9</v>
      </c>
    </row>
    <row r="227" spans="1:36" x14ac:dyDescent="0.2">
      <c r="C227" s="19" t="s">
        <v>1801</v>
      </c>
      <c r="D227" s="20" t="s">
        <v>381</v>
      </c>
      <c r="E227" s="59">
        <v>34249</v>
      </c>
      <c r="F227" s="30">
        <v>503</v>
      </c>
      <c r="G227" s="30">
        <v>6</v>
      </c>
      <c r="H227" s="26">
        <v>-0.49740000000000001</v>
      </c>
      <c r="I227" s="26">
        <v>0.48920000000000002</v>
      </c>
      <c r="J227" s="26">
        <v>0.3342</v>
      </c>
      <c r="K227" s="26">
        <v>-0.2261</v>
      </c>
      <c r="L227" s="26">
        <v>5.8900000000000001E-2</v>
      </c>
      <c r="M227" s="26">
        <v>0.2102</v>
      </c>
      <c r="N227" s="26">
        <v>2.6200000000000001E-2</v>
      </c>
      <c r="O227" s="26">
        <v>0.12790000000000001</v>
      </c>
      <c r="P227" s="26">
        <v>1.61E-2</v>
      </c>
      <c r="Q227" s="26">
        <v>0.13089999999999999</v>
      </c>
      <c r="R227" s="26">
        <v>-0.18340000000000001</v>
      </c>
      <c r="S227" s="26">
        <v>0.2137</v>
      </c>
      <c r="T227" s="26">
        <v>0.10630000000000001</v>
      </c>
      <c r="U227" s="26">
        <v>0.15</v>
      </c>
      <c r="V227" s="26">
        <v>-0.17599999999999999</v>
      </c>
      <c r="W227" s="26">
        <v>0.13400000000000001</v>
      </c>
      <c r="X227" s="23">
        <f t="shared" si="13"/>
        <v>0.55198814885726089</v>
      </c>
      <c r="Y227" s="23">
        <f t="shared" si="14"/>
        <v>0.55414649207837829</v>
      </c>
      <c r="Z227" s="23">
        <f t="shared" si="15"/>
        <v>0.89649698903150576</v>
      </c>
      <c r="AA227" s="48">
        <f t="shared" si="12"/>
        <v>2.7851857445703176E-2</v>
      </c>
      <c r="AB227" s="26">
        <v>2.3900000000000001E-2</v>
      </c>
      <c r="AC227" s="20" t="s">
        <v>11</v>
      </c>
      <c r="AD227" s="26">
        <v>2.6499999999999999E-2</v>
      </c>
      <c r="AE227" s="26" t="s">
        <v>9</v>
      </c>
    </row>
    <row r="228" spans="1:36" x14ac:dyDescent="0.2">
      <c r="C228" s="19" t="s">
        <v>990</v>
      </c>
      <c r="D228" s="20" t="s">
        <v>116</v>
      </c>
      <c r="E228" s="59">
        <v>39447</v>
      </c>
      <c r="F228" s="30">
        <v>38</v>
      </c>
      <c r="G228" s="30">
        <v>5</v>
      </c>
      <c r="H228" s="26">
        <v>-0.39400000000000002</v>
      </c>
      <c r="I228" s="26">
        <v>0.35</v>
      </c>
      <c r="J228" s="26">
        <v>0.191</v>
      </c>
      <c r="K228" s="26">
        <v>-0.14499999999999999</v>
      </c>
      <c r="L228" s="26">
        <v>0.18</v>
      </c>
      <c r="M228" s="26">
        <v>9.0999999999999998E-2</v>
      </c>
      <c r="N228" s="26">
        <v>-4.9000000000000002E-2</v>
      </c>
      <c r="O228" s="26">
        <v>0.1817</v>
      </c>
      <c r="P228" s="26">
        <v>4.2999999999999997E-2</v>
      </c>
      <c r="Q228" s="26">
        <v>0.11700000000000001</v>
      </c>
      <c r="R228" s="26">
        <v>-0.1812</v>
      </c>
      <c r="S228" s="26">
        <v>0.26500000000000001</v>
      </c>
      <c r="T228" s="26">
        <v>-6.7000000000000004E-2</v>
      </c>
      <c r="U228" s="26">
        <v>0.13900000000000001</v>
      </c>
      <c r="V228" s="26">
        <v>-7.8E-2</v>
      </c>
      <c r="W228" s="26">
        <v>0.16900000000000001</v>
      </c>
      <c r="X228" s="23">
        <f t="shared" si="13"/>
        <v>0.66584818627007625</v>
      </c>
      <c r="Y228" s="23">
        <f t="shared" si="14"/>
        <v>0.70968958533793791</v>
      </c>
      <c r="Z228" s="23">
        <f t="shared" si="15"/>
        <v>0.69460757789467586</v>
      </c>
      <c r="AA228" s="48">
        <f t="shared" si="12"/>
        <v>3.2410026788956214E-2</v>
      </c>
      <c r="AB228" s="28">
        <v>0.02</v>
      </c>
      <c r="AC228" s="20" t="s">
        <v>11</v>
      </c>
      <c r="AD228" s="26">
        <v>0.02</v>
      </c>
      <c r="AE228" s="26" t="s">
        <v>9</v>
      </c>
    </row>
    <row r="229" spans="1:36" x14ac:dyDescent="0.2">
      <c r="C229" s="19" t="s">
        <v>991</v>
      </c>
      <c r="D229" s="20" t="s">
        <v>956</v>
      </c>
      <c r="E229" s="59">
        <v>39447</v>
      </c>
      <c r="F229" s="30">
        <v>32</v>
      </c>
      <c r="G229" s="30">
        <v>5</v>
      </c>
      <c r="H229" s="26">
        <v>-0.38900000000000001</v>
      </c>
      <c r="I229" s="26">
        <v>0.36199999999999999</v>
      </c>
      <c r="J229" s="26">
        <v>0.20300000000000001</v>
      </c>
      <c r="K229" s="26">
        <v>-0.13600000000000001</v>
      </c>
      <c r="L229" s="26">
        <v>0.192</v>
      </c>
      <c r="M229" s="26">
        <v>0.10299999999999999</v>
      </c>
      <c r="N229" s="26">
        <v>-0.04</v>
      </c>
      <c r="O229" s="26">
        <v>0.193</v>
      </c>
      <c r="P229" s="26">
        <v>5.2999999999999999E-2</v>
      </c>
      <c r="Q229" s="26">
        <v>0.129</v>
      </c>
      <c r="R229" s="26">
        <v>-0.1729</v>
      </c>
      <c r="S229" s="26">
        <v>0.27800000000000002</v>
      </c>
      <c r="T229" s="26">
        <v>-5.8000000000000003E-2</v>
      </c>
      <c r="U229" s="26">
        <v>0.151</v>
      </c>
      <c r="V229" s="26">
        <v>-6.9000000000000006E-2</v>
      </c>
      <c r="W229" s="26">
        <v>0.18</v>
      </c>
      <c r="X229" s="23">
        <f t="shared" si="13"/>
        <v>0.94953140064990404</v>
      </c>
      <c r="Y229" s="23">
        <f t="shared" si="14"/>
        <v>0.94736019918526249</v>
      </c>
      <c r="Z229" s="23">
        <f t="shared" si="15"/>
        <v>0.8908465767008289</v>
      </c>
      <c r="AA229" s="48">
        <f t="shared" si="12"/>
        <v>4.2607007775280481E-2</v>
      </c>
      <c r="AB229" s="28">
        <v>0.01</v>
      </c>
      <c r="AC229" s="20" t="s">
        <v>11</v>
      </c>
      <c r="AD229" s="26">
        <v>0.01</v>
      </c>
      <c r="AE229" s="26" t="s">
        <v>9</v>
      </c>
    </row>
    <row r="230" spans="1:36" x14ac:dyDescent="0.2">
      <c r="C230" s="19" t="s">
        <v>301</v>
      </c>
      <c r="D230" s="20" t="s">
        <v>959</v>
      </c>
      <c r="E230" s="59">
        <v>33848</v>
      </c>
      <c r="F230" s="30">
        <v>4</v>
      </c>
      <c r="G230" s="30">
        <v>6</v>
      </c>
      <c r="H230" s="26">
        <v>-0.42030000000000001</v>
      </c>
      <c r="I230" s="26">
        <v>0.2034</v>
      </c>
      <c r="J230" s="26">
        <v>3.3999999999999998E-3</v>
      </c>
      <c r="K230" s="26">
        <v>-0.19489999999999999</v>
      </c>
      <c r="L230" s="26">
        <v>2.2200000000000001E-2</v>
      </c>
      <c r="M230" s="26">
        <v>0.15240000000000001</v>
      </c>
      <c r="N230" s="26">
        <v>-3.8699999999999998E-2</v>
      </c>
      <c r="O230" s="26">
        <v>0.1573</v>
      </c>
      <c r="P230" s="26">
        <v>2.1499999999999998E-2</v>
      </c>
      <c r="Q230" s="26">
        <v>0.1226</v>
      </c>
      <c r="R230" s="26">
        <v>-0.1898</v>
      </c>
      <c r="S230" s="26">
        <v>0.185</v>
      </c>
      <c r="T230" s="26">
        <v>9.9199999999999997E-2</v>
      </c>
      <c r="U230" s="26">
        <v>0.13800000000000001</v>
      </c>
      <c r="V230" s="26">
        <v>-0.245</v>
      </c>
      <c r="W230" s="26">
        <v>0.03</v>
      </c>
      <c r="X230" s="23">
        <f t="shared" si="13"/>
        <v>-0.20903291979418837</v>
      </c>
      <c r="Y230" s="23">
        <f t="shared" si="14"/>
        <v>0.1299806444126359</v>
      </c>
      <c r="Z230" s="23">
        <f t="shared" si="15"/>
        <v>0.37304667630938915</v>
      </c>
      <c r="AA230" s="48">
        <f t="shared" ref="AA230:AA293" si="16" xml:space="preserve">
IF(X230=" "," ",
(1+X230)^(1/16)-1
)</f>
        <v>-1.454930405815047E-2</v>
      </c>
      <c r="AB230" s="26">
        <v>2.4E-2</v>
      </c>
      <c r="AC230" s="20" t="s">
        <v>960</v>
      </c>
      <c r="AD230" s="26">
        <v>3.61E-2</v>
      </c>
      <c r="AE230" s="20" t="s">
        <v>9</v>
      </c>
    </row>
    <row r="231" spans="1:36" x14ac:dyDescent="0.2">
      <c r="E231" s="59"/>
      <c r="F231" s="30"/>
      <c r="G231" s="30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3" t="str">
        <f t="shared" si="13"/>
        <v xml:space="preserve"> </v>
      </c>
      <c r="Y231" s="23" t="str">
        <f t="shared" si="14"/>
        <v xml:space="preserve"> </v>
      </c>
      <c r="Z231" s="23" t="str">
        <f t="shared" si="15"/>
        <v xml:space="preserve"> </v>
      </c>
      <c r="AA231" s="48" t="str">
        <f t="shared" si="16"/>
        <v xml:space="preserve"> </v>
      </c>
      <c r="AB231" s="29"/>
      <c r="AD231" s="29"/>
    </row>
    <row r="232" spans="1:36" s="1" customFormat="1" x14ac:dyDescent="0.2">
      <c r="C232" s="1" t="s">
        <v>182</v>
      </c>
      <c r="D232" s="2"/>
      <c r="E232" s="58"/>
      <c r="F232" s="14"/>
      <c r="G232" s="14"/>
      <c r="H232" s="12">
        <v>-0.44600000000000001</v>
      </c>
      <c r="I232" s="12">
        <v>0.27600000000000002</v>
      </c>
      <c r="J232" s="12">
        <v>2.7E-2</v>
      </c>
      <c r="K232" s="12">
        <v>-0.152</v>
      </c>
      <c r="L232" s="12">
        <v>0.193</v>
      </c>
      <c r="M232" s="12">
        <v>0.23699999999999999</v>
      </c>
      <c r="N232" s="12">
        <v>4.1000000000000002E-2</v>
      </c>
      <c r="O232" s="12">
        <v>0.10299999999999999</v>
      </c>
      <c r="P232" s="12">
        <v>4.1000000000000002E-2</v>
      </c>
      <c r="Q232" s="12">
        <v>9.9000000000000005E-2</v>
      </c>
      <c r="R232" s="12">
        <v>-0.127</v>
      </c>
      <c r="S232" s="12">
        <v>0.26100000000000001</v>
      </c>
      <c r="T232" s="12">
        <v>2E-3</v>
      </c>
      <c r="U232" s="12">
        <v>0.22700000000000001</v>
      </c>
      <c r="V232" s="12">
        <v>-0.123</v>
      </c>
      <c r="W232" s="12" t="e">
        <f>_xlfn.XLOOKUP(Base!$C232,#REF!,#REF!)</f>
        <v>#REF!</v>
      </c>
      <c r="X232" s="14" t="e">
        <f t="shared" si="13"/>
        <v>#REF!</v>
      </c>
      <c r="Y232" s="14" t="e">
        <f t="shared" si="14"/>
        <v>#REF!</v>
      </c>
      <c r="Z232" s="14" t="e">
        <f t="shared" si="15"/>
        <v>#REF!</v>
      </c>
      <c r="AA232" s="16" t="e">
        <f t="shared" si="16"/>
        <v>#REF!</v>
      </c>
      <c r="AB232" s="2"/>
      <c r="AC232" s="2"/>
      <c r="AD232" s="2"/>
      <c r="AE232" s="2"/>
    </row>
    <row r="233" spans="1:36" x14ac:dyDescent="0.2">
      <c r="X233" s="23" t="str">
        <f t="shared" si="13"/>
        <v xml:space="preserve"> </v>
      </c>
      <c r="Y233" s="23" t="str">
        <f t="shared" si="14"/>
        <v xml:space="preserve"> </v>
      </c>
      <c r="Z233" s="23" t="str">
        <f t="shared" si="15"/>
        <v xml:space="preserve"> </v>
      </c>
      <c r="AA233" s="48" t="str">
        <f t="shared" si="16"/>
        <v xml:space="preserve"> </v>
      </c>
    </row>
    <row r="234" spans="1:36" x14ac:dyDescent="0.2">
      <c r="C234" s="1"/>
      <c r="F234" s="23"/>
      <c r="G234" s="2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23" t="str">
        <f t="shared" si="13"/>
        <v xml:space="preserve"> </v>
      </c>
      <c r="Y234" s="23" t="str">
        <f t="shared" si="14"/>
        <v xml:space="preserve"> </v>
      </c>
      <c r="Z234" s="23" t="str">
        <f t="shared" si="15"/>
        <v xml:space="preserve"> </v>
      </c>
      <c r="AA234" s="48" t="str">
        <f t="shared" si="16"/>
        <v xml:space="preserve"> </v>
      </c>
    </row>
    <row r="235" spans="1:36" x14ac:dyDescent="0.2">
      <c r="A235" s="1" t="s">
        <v>1452</v>
      </c>
      <c r="C235" s="1"/>
      <c r="F235" s="23"/>
      <c r="G235" s="2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23" t="str">
        <f t="shared" si="13"/>
        <v xml:space="preserve"> </v>
      </c>
      <c r="Y235" s="23" t="str">
        <f t="shared" si="14"/>
        <v xml:space="preserve"> </v>
      </c>
      <c r="Z235" s="23" t="str">
        <f t="shared" si="15"/>
        <v xml:space="preserve"> </v>
      </c>
      <c r="AA235" s="48" t="str">
        <f t="shared" si="16"/>
        <v xml:space="preserve"> </v>
      </c>
    </row>
    <row r="236" spans="1:36" x14ac:dyDescent="0.2">
      <c r="A236" s="1"/>
      <c r="F236" s="23"/>
      <c r="G236" s="2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23" t="str">
        <f t="shared" si="13"/>
        <v xml:space="preserve"> </v>
      </c>
      <c r="Y236" s="23" t="str">
        <f t="shared" si="14"/>
        <v xml:space="preserve"> </v>
      </c>
      <c r="Z236" s="23" t="str">
        <f t="shared" si="15"/>
        <v xml:space="preserve"> </v>
      </c>
      <c r="AA236" s="48" t="str">
        <f t="shared" si="16"/>
        <v xml:space="preserve"> </v>
      </c>
    </row>
    <row r="237" spans="1:36" x14ac:dyDescent="0.2">
      <c r="A237" s="1"/>
      <c r="C237" s="19" t="s">
        <v>1847</v>
      </c>
      <c r="D237" s="20" t="s">
        <v>1846</v>
      </c>
      <c r="E237" s="59">
        <v>38289</v>
      </c>
      <c r="F237" s="30">
        <v>479</v>
      </c>
      <c r="G237" s="30">
        <v>4</v>
      </c>
      <c r="H237" s="12"/>
      <c r="I237" s="12"/>
      <c r="J237" s="12"/>
      <c r="K237" s="12"/>
      <c r="L237" s="12"/>
      <c r="M237" s="12"/>
      <c r="N237" s="74">
        <v>1.34E-2</v>
      </c>
      <c r="O237" s="74">
        <v>0.13650000000000001</v>
      </c>
      <c r="P237" s="74">
        <v>1.3299999999999999E-2</v>
      </c>
      <c r="Q237" s="74">
        <v>0.2195</v>
      </c>
      <c r="R237" s="74">
        <v>-0.1318</v>
      </c>
      <c r="S237" s="26">
        <v>0.26369999999999999</v>
      </c>
      <c r="T237" s="26">
        <v>8.3400000000000002E-2</v>
      </c>
      <c r="U237" s="26">
        <v>0.21679999999999999</v>
      </c>
      <c r="V237" s="26">
        <v>-0.15529999999999999</v>
      </c>
      <c r="W237" s="26">
        <v>0.13930000000000001</v>
      </c>
      <c r="X237" s="23" t="str">
        <f t="shared" si="13"/>
        <v xml:space="preserve"> </v>
      </c>
      <c r="Y237" s="23" t="str">
        <f t="shared" si="14"/>
        <v xml:space="preserve"> </v>
      </c>
      <c r="Z237" s="23" t="str">
        <f t="shared" si="15"/>
        <v xml:space="preserve"> </v>
      </c>
      <c r="AA237" s="48" t="str">
        <f t="shared" si="16"/>
        <v xml:space="preserve"> </v>
      </c>
      <c r="AB237" s="26">
        <v>4.0000000000000001E-3</v>
      </c>
      <c r="AC237" s="20" t="s">
        <v>11</v>
      </c>
      <c r="AD237" s="26">
        <v>4.0000000000000001E-3</v>
      </c>
      <c r="AE237" s="20" t="s">
        <v>11</v>
      </c>
    </row>
    <row r="238" spans="1:36" x14ac:dyDescent="0.2">
      <c r="C238" s="19" t="s">
        <v>216</v>
      </c>
      <c r="D238" s="20" t="s">
        <v>217</v>
      </c>
      <c r="E238" s="59">
        <v>31309</v>
      </c>
      <c r="F238" s="30">
        <v>414</v>
      </c>
      <c r="G238" s="30">
        <v>5</v>
      </c>
      <c r="H238" s="26">
        <v>-0.38500000000000001</v>
      </c>
      <c r="I238" s="26">
        <v>0.43</v>
      </c>
      <c r="J238" s="26">
        <v>0.23599999999999999</v>
      </c>
      <c r="K238" s="26">
        <v>-0.17100000000000001</v>
      </c>
      <c r="L238" s="26">
        <v>0.22600000000000001</v>
      </c>
      <c r="M238" s="26">
        <v>0.20399999999999999</v>
      </c>
      <c r="N238" s="26">
        <v>3.1E-2</v>
      </c>
      <c r="O238" s="26">
        <v>0.23</v>
      </c>
      <c r="P238" s="26">
        <v>3.7999999999999999E-2</v>
      </c>
      <c r="Q238" s="26">
        <v>0.2392</v>
      </c>
      <c r="R238" s="26">
        <v>-0.18440000000000001</v>
      </c>
      <c r="S238" s="26">
        <v>0.32440000000000002</v>
      </c>
      <c r="T238" s="26">
        <v>4.4999999999999998E-2</v>
      </c>
      <c r="U238" s="26">
        <v>0.16800000000000001</v>
      </c>
      <c r="V238" s="26">
        <v>-0.20699999999999999</v>
      </c>
      <c r="W238" s="26">
        <v>0.14499999999999999</v>
      </c>
      <c r="X238" s="23">
        <f t="shared" si="13"/>
        <v>1.5973940601837908</v>
      </c>
      <c r="Y238" s="23">
        <f t="shared" si="14"/>
        <v>1.3895065154392721</v>
      </c>
      <c r="Z238" s="23">
        <f t="shared" si="15"/>
        <v>1.3510573239631789</v>
      </c>
      <c r="AA238" s="48">
        <f t="shared" si="16"/>
        <v>6.1472177340426315E-2</v>
      </c>
      <c r="AB238" s="26">
        <v>2.3E-2</v>
      </c>
      <c r="AC238" s="20" t="s">
        <v>218</v>
      </c>
      <c r="AD238" s="26">
        <v>3.5900000000000001E-2</v>
      </c>
      <c r="AE238" s="20" t="s">
        <v>9</v>
      </c>
    </row>
    <row r="239" spans="1:36" x14ac:dyDescent="0.2">
      <c r="C239" s="19" t="s">
        <v>1255</v>
      </c>
      <c r="D239" s="20" t="s">
        <v>1256</v>
      </c>
      <c r="E239" s="59">
        <v>34439</v>
      </c>
      <c r="F239" s="25">
        <v>680</v>
      </c>
      <c r="G239" s="25">
        <v>6</v>
      </c>
      <c r="H239" s="28"/>
      <c r="I239" s="28"/>
      <c r="J239" s="28">
        <v>0.32</v>
      </c>
      <c r="K239" s="28">
        <v>-0.193</v>
      </c>
      <c r="L239" s="28">
        <v>0.28199999999999997</v>
      </c>
      <c r="M239" s="28">
        <v>0.29099999999999998</v>
      </c>
      <c r="N239" s="28">
        <v>0.109</v>
      </c>
      <c r="O239" s="28">
        <v>0.42199999999999999</v>
      </c>
      <c r="P239" s="28">
        <v>2.8000000000000001E-2</v>
      </c>
      <c r="Q239" s="28">
        <v>0.30449999999999999</v>
      </c>
      <c r="R239" s="28">
        <v>-0.15509999999999999</v>
      </c>
      <c r="S239" s="28">
        <v>0.35730000000000001</v>
      </c>
      <c r="T239" s="28">
        <v>0.17649999999999999</v>
      </c>
      <c r="U239" s="28">
        <v>0.33100000000000002</v>
      </c>
      <c r="V239" s="28">
        <v>-0.34699999999999998</v>
      </c>
      <c r="W239" s="28">
        <v>9.5000000000000001E-2</v>
      </c>
      <c r="X239" s="23" t="str">
        <f t="shared" si="13"/>
        <v xml:space="preserve"> </v>
      </c>
      <c r="Y239" s="23">
        <f t="shared" si="14"/>
        <v>2.6268917153058817</v>
      </c>
      <c r="Z239" s="23">
        <f t="shared" si="15"/>
        <v>2.5056861232796135</v>
      </c>
      <c r="AA239" s="48" t="str">
        <f t="shared" si="16"/>
        <v xml:space="preserve"> </v>
      </c>
      <c r="AB239" s="29">
        <v>0.02</v>
      </c>
      <c r="AC239" s="20" t="s">
        <v>11</v>
      </c>
      <c r="AD239" s="29">
        <v>1.9699999999999999E-2</v>
      </c>
      <c r="AF239" s="28"/>
      <c r="AG239" s="32"/>
      <c r="AI239" s="33"/>
      <c r="AJ239" s="33"/>
    </row>
    <row r="240" spans="1:36" x14ac:dyDescent="0.2">
      <c r="C240" s="19" t="s">
        <v>1358</v>
      </c>
      <c r="D240" s="20" t="s">
        <v>1359</v>
      </c>
      <c r="E240" s="59">
        <v>38898</v>
      </c>
      <c r="F240" s="25">
        <v>134</v>
      </c>
      <c r="G240" s="25">
        <v>5</v>
      </c>
      <c r="H240" s="28">
        <v>-0.42199999999999999</v>
      </c>
      <c r="I240" s="28">
        <v>0.36099999999999999</v>
      </c>
      <c r="J240" s="28">
        <v>0.32300000000000001</v>
      </c>
      <c r="K240" s="28">
        <v>-0.214</v>
      </c>
      <c r="L240" s="28">
        <v>0.224</v>
      </c>
      <c r="M240" s="28">
        <v>0.371</v>
      </c>
      <c r="N240" s="28">
        <v>3.5999999999999997E-2</v>
      </c>
      <c r="O240" s="28">
        <v>0.247</v>
      </c>
      <c r="P240" s="28">
        <v>0.05</v>
      </c>
      <c r="Q240" s="28">
        <v>0.25</v>
      </c>
      <c r="R240" s="28">
        <v>-0.17199999999999999</v>
      </c>
      <c r="S240" s="28">
        <v>0.30099999999999999</v>
      </c>
      <c r="T240" s="28">
        <v>0.20200000000000001</v>
      </c>
      <c r="U240" s="28">
        <v>0.33900000000000002</v>
      </c>
      <c r="V240" s="28">
        <v>-0.26300000000000001</v>
      </c>
      <c r="W240" s="28">
        <v>8.7999999999999995E-2</v>
      </c>
      <c r="X240" s="23">
        <f t="shared" si="13"/>
        <v>2.2359500456997332</v>
      </c>
      <c r="Y240" s="23">
        <f t="shared" si="14"/>
        <v>2.1092525619639582</v>
      </c>
      <c r="Z240" s="23">
        <f t="shared" si="15"/>
        <v>2.2318562610844577</v>
      </c>
      <c r="AA240" s="48">
        <f t="shared" si="16"/>
        <v>7.6155706729370554E-2</v>
      </c>
      <c r="AB240" s="29">
        <v>1.66E-2</v>
      </c>
      <c r="AC240" s="20" t="s">
        <v>1362</v>
      </c>
      <c r="AD240" s="29">
        <v>2.01E-2</v>
      </c>
      <c r="AF240" s="28"/>
      <c r="AG240" s="32"/>
      <c r="AI240" s="33"/>
      <c r="AJ240" s="33"/>
    </row>
    <row r="241" spans="1:36" x14ac:dyDescent="0.2">
      <c r="C241" s="19" t="s">
        <v>1732</v>
      </c>
      <c r="D241" s="20" t="s">
        <v>714</v>
      </c>
      <c r="E241" s="59">
        <v>39433</v>
      </c>
      <c r="F241" s="25">
        <v>107</v>
      </c>
      <c r="G241" s="30">
        <v>4</v>
      </c>
      <c r="H241" s="28">
        <v>-0.32300000000000001</v>
      </c>
      <c r="I241" s="28">
        <v>0.49099999999999999</v>
      </c>
      <c r="J241" s="28">
        <v>0.17499999999999999</v>
      </c>
      <c r="K241" s="28">
        <v>-6.8000000000000005E-2</v>
      </c>
      <c r="L241" s="28">
        <v>0.124</v>
      </c>
      <c r="M241" s="28">
        <v>0.26200000000000001</v>
      </c>
      <c r="N241" s="28">
        <v>6.6000000000000003E-2</v>
      </c>
      <c r="O241" s="28">
        <v>0.161</v>
      </c>
      <c r="P241" s="28">
        <v>0.17899999999999999</v>
      </c>
      <c r="Q241" s="26">
        <v>0.224</v>
      </c>
      <c r="R241" s="26">
        <v>-0.111</v>
      </c>
      <c r="S241" s="26">
        <v>0.23100000000000001</v>
      </c>
      <c r="T241" s="26">
        <v>0.21490000000000001</v>
      </c>
      <c r="U241" s="26">
        <v>0.40899999999999997</v>
      </c>
      <c r="V241" s="26">
        <v>-0.16900000000000001</v>
      </c>
      <c r="W241" s="26">
        <v>7.6999999999999999E-2</v>
      </c>
      <c r="X241" s="23">
        <f t="shared" si="13"/>
        <v>3.6952472903976057</v>
      </c>
      <c r="Y241" s="23">
        <f t="shared" si="14"/>
        <v>2.9587155040176247</v>
      </c>
      <c r="Z241" s="23">
        <f t="shared" si="15"/>
        <v>2.7789580285171218</v>
      </c>
      <c r="AA241" s="48">
        <f t="shared" si="16"/>
        <v>0.10148517020054149</v>
      </c>
      <c r="AB241" s="29">
        <v>1.2E-2</v>
      </c>
      <c r="AC241" s="20" t="s">
        <v>715</v>
      </c>
      <c r="AD241" s="29">
        <v>3.2500000000000001E-2</v>
      </c>
      <c r="AE241" s="33" t="s">
        <v>9</v>
      </c>
      <c r="AG241" s="29"/>
      <c r="AH241" s="33"/>
    </row>
    <row r="242" spans="1:36" x14ac:dyDescent="0.2">
      <c r="C242" s="19" t="s">
        <v>1309</v>
      </c>
      <c r="D242" s="20" t="s">
        <v>377</v>
      </c>
      <c r="E242" s="59">
        <v>37826</v>
      </c>
      <c r="F242" s="30">
        <v>532</v>
      </c>
      <c r="G242" s="30">
        <v>5</v>
      </c>
      <c r="H242" s="26">
        <v>-0.42</v>
      </c>
      <c r="I242" s="26">
        <v>0.38900000000000001</v>
      </c>
      <c r="J242" s="26">
        <v>0.34300000000000003</v>
      </c>
      <c r="K242" s="26">
        <v>-0.24</v>
      </c>
      <c r="L242" s="26">
        <v>0.16689999999999999</v>
      </c>
      <c r="M242" s="26">
        <v>0.3503</v>
      </c>
      <c r="N242" s="26">
        <v>1.1599999999999999E-2</v>
      </c>
      <c r="O242" s="26">
        <v>0.31929999999999997</v>
      </c>
      <c r="P242" s="26">
        <v>0.1053</v>
      </c>
      <c r="Q242" s="26">
        <v>0.14280000000000001</v>
      </c>
      <c r="R242" s="26">
        <v>-0.27310000000000001</v>
      </c>
      <c r="S242" s="26">
        <v>0.16800000000000001</v>
      </c>
      <c r="T242" s="26">
        <v>6.0299999999999999E-2</v>
      </c>
      <c r="U242" s="26">
        <v>0.23499999999999999</v>
      </c>
      <c r="V242" s="26">
        <v>-0.16700000000000001</v>
      </c>
      <c r="W242" s="26">
        <v>0.13500000000000001</v>
      </c>
      <c r="X242" s="23">
        <f t="shared" si="13"/>
        <v>1.2958347766469998</v>
      </c>
      <c r="Y242" s="23">
        <f t="shared" si="14"/>
        <v>1.1219462470550559</v>
      </c>
      <c r="Z242" s="23">
        <f t="shared" si="15"/>
        <v>1.3926939203005895</v>
      </c>
      <c r="AA242" s="48">
        <f t="shared" si="16"/>
        <v>5.3316262334406339E-2</v>
      </c>
      <c r="AB242" s="26">
        <v>2.18E-2</v>
      </c>
      <c r="AC242" s="20" t="s">
        <v>11</v>
      </c>
      <c r="AD242" s="26">
        <v>2.1999999999999999E-2</v>
      </c>
      <c r="AE242" s="20" t="s">
        <v>9</v>
      </c>
    </row>
    <row r="243" spans="1:36" x14ac:dyDescent="0.2">
      <c r="C243" s="19" t="s">
        <v>1802</v>
      </c>
      <c r="D243" s="20" t="s">
        <v>633</v>
      </c>
      <c r="E243" s="59">
        <v>42430</v>
      </c>
      <c r="F243" s="30">
        <v>93</v>
      </c>
      <c r="G243" s="30">
        <v>5</v>
      </c>
      <c r="H243" s="23"/>
      <c r="I243" s="19"/>
      <c r="J243" s="26">
        <v>0.13489999999999999</v>
      </c>
      <c r="K243" s="26">
        <v>-0.20169999999999999</v>
      </c>
      <c r="L243" s="26">
        <v>0.24690000000000001</v>
      </c>
      <c r="M243" s="26">
        <v>0.318</v>
      </c>
      <c r="N243" s="26">
        <v>4.6100000000000002E-2</v>
      </c>
      <c r="O243" s="26">
        <v>0.20580000000000001</v>
      </c>
      <c r="P243" s="26">
        <v>7.22E-2</v>
      </c>
      <c r="Q243" s="26">
        <v>0.1472</v>
      </c>
      <c r="R243" s="26">
        <v>-0.26590000000000003</v>
      </c>
      <c r="S243" s="26">
        <v>0.192</v>
      </c>
      <c r="T243" s="26">
        <v>-9.1700000000000004E-2</v>
      </c>
      <c r="U243" s="26">
        <v>0.156</v>
      </c>
      <c r="V243" s="26">
        <v>-0.10199999999999999</v>
      </c>
      <c r="W243" s="26">
        <v>0.13800000000000001</v>
      </c>
      <c r="X243" s="23" t="str">
        <f t="shared" si="13"/>
        <v xml:space="preserve"> </v>
      </c>
      <c r="Y243" s="23">
        <f t="shared" si="14"/>
        <v>0.91123378464658411</v>
      </c>
      <c r="Z243" s="23">
        <f t="shared" si="15"/>
        <v>0.92006556784094862</v>
      </c>
      <c r="AA243" s="48" t="str">
        <f t="shared" si="16"/>
        <v xml:space="preserve"> </v>
      </c>
      <c r="AB243" s="27">
        <v>0.02</v>
      </c>
      <c r="AC243" s="20" t="s">
        <v>632</v>
      </c>
      <c r="AD243" s="26">
        <v>2.7E-2</v>
      </c>
      <c r="AE243" s="26" t="s">
        <v>9</v>
      </c>
    </row>
    <row r="244" spans="1:36" x14ac:dyDescent="0.2">
      <c r="C244" s="38" t="s">
        <v>452</v>
      </c>
      <c r="D244" s="20" t="s">
        <v>454</v>
      </c>
      <c r="E244" s="59">
        <v>37622</v>
      </c>
      <c r="F244" s="30">
        <v>422</v>
      </c>
      <c r="G244" s="30">
        <v>5</v>
      </c>
      <c r="H244" s="26">
        <v>-0.45100000000000001</v>
      </c>
      <c r="I244" s="26">
        <v>0.40799999999999997</v>
      </c>
      <c r="J244" s="26">
        <v>0.19</v>
      </c>
      <c r="K244" s="26">
        <v>-0.13</v>
      </c>
      <c r="L244" s="26">
        <v>0.22600000000000001</v>
      </c>
      <c r="M244" s="26">
        <v>0.19400000000000001</v>
      </c>
      <c r="N244" s="26">
        <v>0.10199999999999999</v>
      </c>
      <c r="O244" s="26">
        <v>0.11799999999999999</v>
      </c>
      <c r="P244" s="26">
        <v>2.4E-2</v>
      </c>
      <c r="Q244" s="26">
        <v>0.2394</v>
      </c>
      <c r="R244" s="26">
        <v>-0.15679999999999999</v>
      </c>
      <c r="S244" s="26">
        <v>0.2571</v>
      </c>
      <c r="T244" s="26">
        <v>6.9099999999999995E-2</v>
      </c>
      <c r="U244" s="26">
        <v>0.18770000000000001</v>
      </c>
      <c r="V244" s="26"/>
      <c r="W244" s="26"/>
      <c r="X244" s="23" t="str">
        <f t="shared" si="13"/>
        <v xml:space="preserve"> </v>
      </c>
      <c r="Y244" s="23" t="str">
        <f t="shared" si="14"/>
        <v xml:space="preserve"> </v>
      </c>
      <c r="Z244" s="23" t="str">
        <f t="shared" si="15"/>
        <v xml:space="preserve"> </v>
      </c>
      <c r="AA244" s="48" t="str">
        <f t="shared" si="16"/>
        <v xml:space="preserve"> </v>
      </c>
      <c r="AB244" s="26">
        <v>1.4999999999999999E-2</v>
      </c>
      <c r="AC244" s="26" t="s">
        <v>453</v>
      </c>
      <c r="AD244" s="26">
        <v>2.1399999999999999E-2</v>
      </c>
      <c r="AE244" s="20" t="s">
        <v>9</v>
      </c>
    </row>
    <row r="245" spans="1:36" x14ac:dyDescent="0.2">
      <c r="C245" s="38"/>
      <c r="E245" s="59"/>
      <c r="F245" s="30"/>
      <c r="G245" s="30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3" t="str">
        <f t="shared" si="13"/>
        <v xml:space="preserve"> </v>
      </c>
      <c r="Y245" s="23" t="str">
        <f t="shared" si="14"/>
        <v xml:space="preserve"> </v>
      </c>
      <c r="Z245" s="23" t="str">
        <f t="shared" si="15"/>
        <v xml:space="preserve"> </v>
      </c>
      <c r="AA245" s="48" t="str">
        <f t="shared" si="16"/>
        <v xml:space="preserve"> </v>
      </c>
      <c r="AB245" s="26"/>
      <c r="AC245" s="26"/>
      <c r="AD245" s="26"/>
    </row>
    <row r="246" spans="1:36" s="1" customFormat="1" x14ac:dyDescent="0.2">
      <c r="C246" s="1" t="s">
        <v>1453</v>
      </c>
      <c r="D246" s="2"/>
      <c r="E246" s="59"/>
      <c r="F246" s="11"/>
      <c r="G246" s="11"/>
      <c r="H246" s="12">
        <v>-0.53200000000000003</v>
      </c>
      <c r="I246" s="12">
        <v>0.628</v>
      </c>
      <c r="J246" s="12">
        <v>0.13</v>
      </c>
      <c r="K246" s="12">
        <v>-0.17399999999999999</v>
      </c>
      <c r="L246" s="12">
        <v>0.11899999999999999</v>
      </c>
      <c r="M246" s="12">
        <v>0.32100000000000001</v>
      </c>
      <c r="N246" s="12">
        <v>2.5000000000000001E-2</v>
      </c>
      <c r="O246" s="12">
        <v>0.16400000000000001</v>
      </c>
      <c r="P246" s="12">
        <v>0.127</v>
      </c>
      <c r="Q246" s="12">
        <v>0.19400000000000001</v>
      </c>
      <c r="R246" s="12">
        <v>-0.129</v>
      </c>
      <c r="S246" s="12">
        <v>0.20399999999999999</v>
      </c>
      <c r="T246" s="12"/>
      <c r="U246" s="12"/>
      <c r="V246" s="12"/>
      <c r="W246" s="12"/>
      <c r="X246" s="23" t="str">
        <f t="shared" si="13"/>
        <v xml:space="preserve"> </v>
      </c>
      <c r="Y246" s="23" t="str">
        <f t="shared" si="14"/>
        <v xml:space="preserve"> </v>
      </c>
      <c r="Z246" s="23" t="str">
        <f t="shared" si="15"/>
        <v xml:space="preserve"> </v>
      </c>
      <c r="AA246" s="48" t="str">
        <f t="shared" si="16"/>
        <v xml:space="preserve"> </v>
      </c>
      <c r="AB246" s="12"/>
      <c r="AC246" s="12"/>
      <c r="AD246" s="12"/>
      <c r="AE246" s="2"/>
    </row>
    <row r="247" spans="1:36" x14ac:dyDescent="0.2">
      <c r="C247" s="1"/>
      <c r="F247" s="23"/>
      <c r="G247" s="23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X247" s="23" t="str">
        <f t="shared" si="13"/>
        <v xml:space="preserve"> </v>
      </c>
      <c r="Y247" s="23" t="str">
        <f t="shared" si="14"/>
        <v xml:space="preserve"> </v>
      </c>
      <c r="Z247" s="23" t="str">
        <f t="shared" si="15"/>
        <v xml:space="preserve"> </v>
      </c>
      <c r="AA247" s="48" t="str">
        <f t="shared" si="16"/>
        <v xml:space="preserve"> </v>
      </c>
    </row>
    <row r="248" spans="1:36" x14ac:dyDescent="0.2">
      <c r="A248" s="1" t="s">
        <v>1642</v>
      </c>
      <c r="F248" s="23"/>
      <c r="G248" s="23"/>
      <c r="H248" s="23"/>
      <c r="X248" s="23" t="str">
        <f t="shared" si="13"/>
        <v xml:space="preserve"> </v>
      </c>
      <c r="Y248" s="23" t="str">
        <f t="shared" si="14"/>
        <v xml:space="preserve"> </v>
      </c>
      <c r="Z248" s="23" t="str">
        <f t="shared" si="15"/>
        <v xml:space="preserve"> </v>
      </c>
      <c r="AA248" s="48" t="str">
        <f t="shared" si="16"/>
        <v xml:space="preserve"> </v>
      </c>
    </row>
    <row r="249" spans="1:36" x14ac:dyDescent="0.2">
      <c r="F249" s="23"/>
      <c r="G249" s="23"/>
      <c r="H249" s="23"/>
      <c r="X249" s="23" t="str">
        <f t="shared" si="13"/>
        <v xml:space="preserve"> </v>
      </c>
      <c r="Y249" s="23" t="str">
        <f t="shared" si="14"/>
        <v xml:space="preserve"> </v>
      </c>
      <c r="Z249" s="23" t="str">
        <f t="shared" si="15"/>
        <v xml:space="preserve"> </v>
      </c>
      <c r="AA249" s="48" t="str">
        <f t="shared" si="16"/>
        <v xml:space="preserve"> </v>
      </c>
    </row>
    <row r="250" spans="1:36" x14ac:dyDescent="0.2">
      <c r="C250" s="19" t="s">
        <v>744</v>
      </c>
      <c r="D250" s="20" t="s">
        <v>745</v>
      </c>
      <c r="E250" s="59">
        <v>36663</v>
      </c>
      <c r="F250" s="30">
        <v>532</v>
      </c>
      <c r="G250" s="30">
        <v>5</v>
      </c>
      <c r="H250" s="23">
        <v>-0.37</v>
      </c>
      <c r="I250" s="26">
        <v>0.31900000000000001</v>
      </c>
      <c r="J250" s="26">
        <v>0.19800000000000001</v>
      </c>
      <c r="K250" s="26">
        <v>-5.1999999999999998E-2</v>
      </c>
      <c r="L250" s="26">
        <v>0.33900000000000002</v>
      </c>
      <c r="M250" s="26">
        <v>0.2346</v>
      </c>
      <c r="N250" s="26">
        <v>7.3700000000000002E-2</v>
      </c>
      <c r="O250" s="26">
        <v>0.31040000000000001</v>
      </c>
      <c r="P250" s="26">
        <v>-4.2999999999999997E-2</v>
      </c>
      <c r="Q250" s="26">
        <v>0.26540000000000002</v>
      </c>
      <c r="R250" s="26">
        <v>-5.8999999999999997E-2</v>
      </c>
      <c r="S250" s="26">
        <v>0.38319999999999999</v>
      </c>
      <c r="T250" s="26">
        <v>0.19800000000000001</v>
      </c>
      <c r="U250" s="26">
        <v>0.193</v>
      </c>
      <c r="V250" s="26">
        <v>-0.38100000000000001</v>
      </c>
      <c r="W250" s="26">
        <v>9.2999999999999999E-2</v>
      </c>
      <c r="X250" s="23">
        <f t="shared" si="13"/>
        <v>2.3455431205039647</v>
      </c>
      <c r="Y250" s="23">
        <f t="shared" si="14"/>
        <v>2.3606591637831107</v>
      </c>
      <c r="Z250" s="23">
        <f t="shared" si="15"/>
        <v>1.64749747417078</v>
      </c>
      <c r="AA250" s="48">
        <f t="shared" si="16"/>
        <v>7.8398225322331871E-2</v>
      </c>
      <c r="AB250" s="26">
        <v>1.4999999999999999E-2</v>
      </c>
      <c r="AC250" s="20" t="s">
        <v>11</v>
      </c>
      <c r="AD250" s="26">
        <v>1.61E-2</v>
      </c>
    </row>
    <row r="251" spans="1:36" x14ac:dyDescent="0.2">
      <c r="C251" s="19" t="s">
        <v>1361</v>
      </c>
      <c r="D251" s="20" t="s">
        <v>708</v>
      </c>
      <c r="E251" s="59">
        <v>41565</v>
      </c>
      <c r="F251" s="30">
        <v>333</v>
      </c>
      <c r="G251" s="30">
        <v>5</v>
      </c>
      <c r="H251" s="19"/>
      <c r="I251" s="19"/>
      <c r="J251" s="19"/>
      <c r="K251" s="19"/>
      <c r="L251" s="19"/>
      <c r="M251" s="19"/>
      <c r="N251" s="26">
        <v>8.1000000000000003E-2</v>
      </c>
      <c r="O251" s="26">
        <v>0.28399999999999997</v>
      </c>
      <c r="P251" s="26">
        <v>0.13800000000000001</v>
      </c>
      <c r="Q251" s="26">
        <v>0.24</v>
      </c>
      <c r="R251" s="26">
        <v>-0.13250000000000001</v>
      </c>
      <c r="S251" s="26">
        <v>0.28299999999999997</v>
      </c>
      <c r="T251" s="26">
        <v>0.224</v>
      </c>
      <c r="U251" s="26">
        <v>0.121</v>
      </c>
      <c r="V251" s="26">
        <v>-0.28499999999999998</v>
      </c>
      <c r="W251" s="26">
        <v>5.6000000000000001E-2</v>
      </c>
      <c r="X251" s="23" t="str">
        <f t="shared" si="13"/>
        <v xml:space="preserve"> </v>
      </c>
      <c r="Y251" s="23" t="str">
        <f t="shared" si="14"/>
        <v xml:space="preserve"> </v>
      </c>
      <c r="Z251" s="23" t="str">
        <f t="shared" si="15"/>
        <v xml:space="preserve"> </v>
      </c>
      <c r="AA251" s="48" t="str">
        <f t="shared" si="16"/>
        <v xml:space="preserve"> </v>
      </c>
      <c r="AB251" s="26">
        <v>2.392E-2</v>
      </c>
      <c r="AC251" s="23"/>
      <c r="AD251" s="26"/>
      <c r="AE251" s="26"/>
    </row>
    <row r="252" spans="1:36" x14ac:dyDescent="0.2">
      <c r="C252" s="19" t="s">
        <v>1357</v>
      </c>
      <c r="D252" s="20" t="s">
        <v>1360</v>
      </c>
      <c r="E252" s="59">
        <v>36112</v>
      </c>
      <c r="F252" s="25">
        <v>310</v>
      </c>
      <c r="G252" s="25">
        <v>6</v>
      </c>
      <c r="H252" s="28">
        <v>-0.48299999999999998</v>
      </c>
      <c r="I252" s="28">
        <v>0.37</v>
      </c>
      <c r="J252" s="28">
        <v>0.32600000000000001</v>
      </c>
      <c r="K252" s="28">
        <v>-0.16</v>
      </c>
      <c r="L252" s="28">
        <v>0.22700000000000001</v>
      </c>
      <c r="M252" s="28">
        <v>0.36</v>
      </c>
      <c r="N252" s="28">
        <v>3.5000000000000003E-2</v>
      </c>
      <c r="O252" s="28">
        <v>0.247</v>
      </c>
      <c r="P252" s="28">
        <v>7.0000000000000001E-3</v>
      </c>
      <c r="Q252" s="28">
        <v>0.2374</v>
      </c>
      <c r="R252" s="28">
        <v>-0.1951</v>
      </c>
      <c r="S252" s="28">
        <v>0.3135</v>
      </c>
      <c r="T252" s="28">
        <v>0.156</v>
      </c>
      <c r="U252" s="28">
        <v>0.307</v>
      </c>
      <c r="V252" s="28">
        <v>-0.27500000000000002</v>
      </c>
      <c r="W252" s="28">
        <v>6.9000000000000006E-2</v>
      </c>
      <c r="X252" s="23">
        <f t="shared" si="13"/>
        <v>1.6211079938614885</v>
      </c>
      <c r="Y252" s="23">
        <f t="shared" si="14"/>
        <v>1.7908100652731842</v>
      </c>
      <c r="Z252" s="23">
        <f t="shared" si="15"/>
        <v>1.7077367032184423</v>
      </c>
      <c r="AA252" s="48">
        <f t="shared" si="16"/>
        <v>6.2075295925704044E-2</v>
      </c>
      <c r="AB252" s="29">
        <v>1.66E-2</v>
      </c>
      <c r="AC252" s="20" t="s">
        <v>273</v>
      </c>
      <c r="AD252" s="29">
        <v>2.0199999999999999E-2</v>
      </c>
      <c r="AF252" s="28"/>
      <c r="AG252" s="32"/>
      <c r="AI252" s="33"/>
      <c r="AJ252" s="33"/>
    </row>
    <row r="253" spans="1:36" x14ac:dyDescent="0.2">
      <c r="C253" s="19" t="s">
        <v>1522</v>
      </c>
      <c r="D253" s="20" t="s">
        <v>48</v>
      </c>
      <c r="E253" s="59">
        <v>40266</v>
      </c>
      <c r="F253" s="30">
        <v>264</v>
      </c>
      <c r="G253" s="30">
        <v>6</v>
      </c>
      <c r="H253" s="23"/>
      <c r="K253" s="26">
        <v>-0.13639999999999999</v>
      </c>
      <c r="L253" s="26">
        <v>0.27979999999999999</v>
      </c>
      <c r="M253" s="26">
        <v>0.27389999999999998</v>
      </c>
      <c r="N253" s="26">
        <v>8.7499999999999994E-2</v>
      </c>
      <c r="O253" s="26">
        <v>0.25009999999999999</v>
      </c>
      <c r="P253" s="26">
        <v>-6.2199999999999998E-2</v>
      </c>
      <c r="Q253" s="26">
        <v>0.20150000000000001</v>
      </c>
      <c r="R253" s="26">
        <v>-0.15479999999999999</v>
      </c>
      <c r="S253" s="26">
        <v>0.32100000000000001</v>
      </c>
      <c r="T253" s="26">
        <v>0.06</v>
      </c>
      <c r="U253" s="26">
        <v>0.192</v>
      </c>
      <c r="V253" s="26">
        <v>-0.25600000000000001</v>
      </c>
      <c r="W253" s="26">
        <v>0.114</v>
      </c>
      <c r="X253" s="23" t="str">
        <f t="shared" si="13"/>
        <v xml:space="preserve"> </v>
      </c>
      <c r="Y253" s="23">
        <f t="shared" si="14"/>
        <v>1.5217420160222344</v>
      </c>
      <c r="Z253" s="23">
        <f t="shared" si="15"/>
        <v>1.2816336590542359</v>
      </c>
      <c r="AA253" s="48" t="str">
        <f t="shared" si="16"/>
        <v xml:space="preserve"> </v>
      </c>
      <c r="AB253" s="26">
        <v>8.9999999999999993E-3</v>
      </c>
      <c r="AC253" s="20" t="s">
        <v>332</v>
      </c>
      <c r="AD253" s="26">
        <v>1.34E-2</v>
      </c>
      <c r="AE253" s="20" t="s">
        <v>9</v>
      </c>
    </row>
    <row r="254" spans="1:36" x14ac:dyDescent="0.2">
      <c r="C254" s="19" t="s">
        <v>1221</v>
      </c>
      <c r="D254" s="20" t="s">
        <v>1222</v>
      </c>
      <c r="E254" s="59">
        <v>43452</v>
      </c>
      <c r="F254" s="30">
        <v>265</v>
      </c>
      <c r="G254" s="30">
        <v>5</v>
      </c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26">
        <v>0.25380000000000003</v>
      </c>
      <c r="T254" s="26">
        <v>0.152</v>
      </c>
      <c r="U254" s="26">
        <v>0.26079999999999998</v>
      </c>
      <c r="V254" s="26">
        <v>-0.23799999999999999</v>
      </c>
      <c r="W254" s="26">
        <v>1.0999999999999999E-2</v>
      </c>
      <c r="X254" s="23" t="str">
        <f t="shared" si="13"/>
        <v xml:space="preserve"> </v>
      </c>
      <c r="Y254" s="23" t="str">
        <f t="shared" si="14"/>
        <v xml:space="preserve"> </v>
      </c>
      <c r="Z254" s="23" t="str">
        <f t="shared" si="15"/>
        <v xml:space="preserve"> </v>
      </c>
      <c r="AA254" s="48" t="str">
        <f t="shared" si="16"/>
        <v xml:space="preserve"> </v>
      </c>
      <c r="AB254" s="26">
        <v>2.1999999999999999E-2</v>
      </c>
      <c r="AC254" s="20" t="s">
        <v>1223</v>
      </c>
      <c r="AD254" s="29">
        <v>2.4E-2</v>
      </c>
      <c r="AE254" s="26" t="s">
        <v>9</v>
      </c>
    </row>
    <row r="255" spans="1:36" x14ac:dyDescent="0.2">
      <c r="C255" s="19" t="s">
        <v>707</v>
      </c>
      <c r="D255" s="20" t="s">
        <v>705</v>
      </c>
      <c r="E255" s="60">
        <v>38065</v>
      </c>
      <c r="F255" s="25">
        <v>293</v>
      </c>
      <c r="G255" s="30">
        <v>5</v>
      </c>
      <c r="H255" s="26">
        <v>-0.497</v>
      </c>
      <c r="I255" s="26">
        <v>0.51100000000000001</v>
      </c>
      <c r="J255" s="26">
        <v>0.224</v>
      </c>
      <c r="K255" s="26">
        <v>-0.1971</v>
      </c>
      <c r="L255" s="26">
        <v>0.24590000000000001</v>
      </c>
      <c r="M255" s="26">
        <v>0.27389999999999998</v>
      </c>
      <c r="N255" s="26">
        <v>0.10780000000000001</v>
      </c>
      <c r="O255" s="26">
        <v>0.28039999999999998</v>
      </c>
      <c r="P255" s="26">
        <v>-5.1700000000000003E-2</v>
      </c>
      <c r="Q255" s="26">
        <v>0.21129999999999999</v>
      </c>
      <c r="R255" s="26">
        <v>-0.14779999999999999</v>
      </c>
      <c r="S255" s="26">
        <v>0.25090000000000001</v>
      </c>
      <c r="T255" s="26">
        <v>0.13500000000000001</v>
      </c>
      <c r="U255" s="26">
        <v>0.17</v>
      </c>
      <c r="V255" s="26">
        <v>-0.25800000000000001</v>
      </c>
      <c r="W255" s="26">
        <v>0.01</v>
      </c>
      <c r="X255" s="23">
        <f t="shared" si="13"/>
        <v>1.0491297912305773</v>
      </c>
      <c r="Y255" s="23">
        <f t="shared" si="14"/>
        <v>1.2027012595903201</v>
      </c>
      <c r="Z255" s="23">
        <f t="shared" si="15"/>
        <v>1.2019677621090841</v>
      </c>
      <c r="AA255" s="48">
        <f t="shared" si="16"/>
        <v>4.5858888472500858E-2</v>
      </c>
      <c r="AB255" s="26">
        <v>3.0999999999999999E-3</v>
      </c>
      <c r="AC255" s="23" t="s">
        <v>11</v>
      </c>
      <c r="AD255" s="26">
        <v>3.0999999999999999E-3</v>
      </c>
      <c r="AE255" s="20" t="s">
        <v>11</v>
      </c>
      <c r="AF255" s="33"/>
      <c r="AI255" s="33"/>
      <c r="AJ255" s="33"/>
    </row>
    <row r="256" spans="1:36" x14ac:dyDescent="0.2">
      <c r="C256" s="19" t="s">
        <v>1803</v>
      </c>
      <c r="D256" s="20" t="s">
        <v>513</v>
      </c>
      <c r="E256" s="59">
        <v>41604</v>
      </c>
      <c r="F256" s="30">
        <v>356</v>
      </c>
      <c r="G256" s="30">
        <v>5</v>
      </c>
      <c r="H256" s="19"/>
      <c r="I256" s="19"/>
      <c r="J256" s="19"/>
      <c r="K256" s="19"/>
      <c r="L256" s="19"/>
      <c r="M256" s="19"/>
      <c r="N256" s="26">
        <v>0.10100000000000001</v>
      </c>
      <c r="O256" s="26">
        <v>0.35099999999999998</v>
      </c>
      <c r="P256" s="26">
        <v>0.02</v>
      </c>
      <c r="Q256" s="26">
        <v>0.24399999999999999</v>
      </c>
      <c r="R256" s="26">
        <v>-0.27879999999999999</v>
      </c>
      <c r="S256" s="26">
        <v>0.36530000000000001</v>
      </c>
      <c r="T256" s="26">
        <v>0.23899999999999999</v>
      </c>
      <c r="U256" s="26">
        <v>0.28599999999999998</v>
      </c>
      <c r="V256" s="26">
        <v>-0.29299999999999998</v>
      </c>
      <c r="W256" s="26">
        <v>-2.4E-2</v>
      </c>
      <c r="X256" s="23" t="str">
        <f t="shared" si="13"/>
        <v xml:space="preserve"> </v>
      </c>
      <c r="Y256" s="23" t="str">
        <f t="shared" si="14"/>
        <v xml:space="preserve"> </v>
      </c>
      <c r="Z256" s="23" t="str">
        <f t="shared" si="15"/>
        <v xml:space="preserve"> </v>
      </c>
      <c r="AA256" s="48" t="str">
        <f t="shared" si="16"/>
        <v xml:space="preserve"> </v>
      </c>
      <c r="AB256" s="26">
        <v>0.02</v>
      </c>
      <c r="AC256" s="23" t="s">
        <v>218</v>
      </c>
      <c r="AD256" s="26">
        <v>2.2200000000000001E-2</v>
      </c>
      <c r="AE256" s="26" t="s">
        <v>9</v>
      </c>
    </row>
    <row r="257" spans="1:36" x14ac:dyDescent="0.2">
      <c r="C257" s="38" t="s">
        <v>1711</v>
      </c>
      <c r="D257" s="20" t="s">
        <v>624</v>
      </c>
      <c r="E257" s="59">
        <v>37965</v>
      </c>
      <c r="F257" s="30">
        <v>62</v>
      </c>
      <c r="G257" s="30"/>
      <c r="H257" s="26"/>
      <c r="I257" s="26"/>
      <c r="J257" s="26"/>
      <c r="K257" s="26"/>
      <c r="L257" s="26"/>
      <c r="M257" s="26">
        <v>0.317</v>
      </c>
      <c r="N257" s="26">
        <v>2.8000000000000001E-2</v>
      </c>
      <c r="O257" s="26">
        <v>0.22700000000000001</v>
      </c>
      <c r="P257" s="26">
        <v>7.3999999999999996E-2</v>
      </c>
      <c r="Q257" s="26">
        <v>0.30449999999999999</v>
      </c>
      <c r="R257" s="26">
        <v>-0.23899999999999999</v>
      </c>
      <c r="S257" s="26">
        <v>0.13669999999999999</v>
      </c>
      <c r="T257" s="26">
        <v>2.4E-2</v>
      </c>
      <c r="U257" s="26">
        <v>0.24299999999999999</v>
      </c>
      <c r="V257" s="26">
        <v>-0.21299999999999999</v>
      </c>
      <c r="W257" s="26">
        <v>9.2999999999999999E-2</v>
      </c>
      <c r="X257" s="23" t="str">
        <f t="shared" si="13"/>
        <v xml:space="preserve"> </v>
      </c>
      <c r="Y257" s="23" t="str">
        <f t="shared" si="14"/>
        <v xml:space="preserve"> </v>
      </c>
      <c r="Z257" s="23">
        <f t="shared" si="15"/>
        <v>1.2042878838551929</v>
      </c>
      <c r="AA257" s="48" t="str">
        <f t="shared" si="16"/>
        <v xml:space="preserve"> </v>
      </c>
      <c r="AB257" s="26">
        <v>2.5000000000000001E-2</v>
      </c>
      <c r="AC257" s="26" t="s">
        <v>218</v>
      </c>
      <c r="AD257" s="26"/>
    </row>
    <row r="258" spans="1:36" x14ac:dyDescent="0.2">
      <c r="C258" s="19" t="s">
        <v>796</v>
      </c>
      <c r="D258" s="20" t="s">
        <v>797</v>
      </c>
      <c r="E258" s="59">
        <v>36343</v>
      </c>
      <c r="F258" s="30">
        <v>96</v>
      </c>
      <c r="G258" s="30">
        <v>5</v>
      </c>
      <c r="H258" s="26">
        <v>-0.44700000000000001</v>
      </c>
      <c r="I258" s="26">
        <v>0.40699999999999997</v>
      </c>
      <c r="J258" s="26">
        <v>0.2</v>
      </c>
      <c r="K258" s="26">
        <v>-0.20699999999999999</v>
      </c>
      <c r="L258" s="26">
        <v>0.21199999999999999</v>
      </c>
      <c r="M258" s="26">
        <v>0.27700000000000002</v>
      </c>
      <c r="N258" s="26">
        <v>-0.01</v>
      </c>
      <c r="O258" s="26">
        <v>0.16700000000000001</v>
      </c>
      <c r="P258" s="26">
        <v>-5.0999999999999997E-2</v>
      </c>
      <c r="Q258" s="26">
        <v>0.18340000000000001</v>
      </c>
      <c r="R258" s="26">
        <v>-0.18010000000000001</v>
      </c>
      <c r="S258" s="26">
        <v>0.27139999999999997</v>
      </c>
      <c r="T258" s="26">
        <v>8.2000000000000003E-2</v>
      </c>
      <c r="U258" s="26">
        <v>0.24299999999999999</v>
      </c>
      <c r="V258" s="26">
        <v>-0.22</v>
      </c>
      <c r="W258" s="26">
        <v>5.1999999999999998E-2</v>
      </c>
      <c r="X258" s="23">
        <f t="shared" si="13"/>
        <v>0.71049903156705607</v>
      </c>
      <c r="Y258" s="23">
        <f t="shared" si="14"/>
        <v>0.83198687477005762</v>
      </c>
      <c r="Z258" s="23">
        <f t="shared" si="15"/>
        <v>0.90610381553325259</v>
      </c>
      <c r="AA258" s="48">
        <f t="shared" si="16"/>
        <v>3.4118189198555804E-2</v>
      </c>
      <c r="AB258" s="26">
        <v>1.6E-2</v>
      </c>
      <c r="AC258" s="20" t="s">
        <v>11</v>
      </c>
      <c r="AD258" s="26">
        <v>1.6E-2</v>
      </c>
    </row>
    <row r="259" spans="1:36" x14ac:dyDescent="0.2">
      <c r="C259" s="19" t="s">
        <v>826</v>
      </c>
      <c r="D259" s="20" t="s">
        <v>827</v>
      </c>
      <c r="E259" s="59">
        <v>42369</v>
      </c>
      <c r="F259" s="25">
        <v>123</v>
      </c>
      <c r="G259" s="25">
        <v>5</v>
      </c>
      <c r="H259" s="28"/>
      <c r="I259" s="28"/>
      <c r="J259" s="28"/>
      <c r="K259" s="28"/>
      <c r="L259" s="28"/>
      <c r="M259" s="28"/>
      <c r="N259" s="28"/>
      <c r="O259" s="28"/>
      <c r="P259" s="28">
        <v>0.23810000000000001</v>
      </c>
      <c r="Q259" s="28">
        <v>0.28100000000000003</v>
      </c>
      <c r="R259" s="28">
        <v>-0.3004</v>
      </c>
      <c r="S259" s="28">
        <v>0.30509999999999998</v>
      </c>
      <c r="T259" s="28">
        <v>0.11799999999999999</v>
      </c>
      <c r="U259" s="28">
        <v>0.20499999999999999</v>
      </c>
      <c r="V259" s="28">
        <v>-0.14099999999999999</v>
      </c>
      <c r="W259" s="28">
        <v>0.11799999999999999</v>
      </c>
      <c r="X259" s="23" t="str">
        <f t="shared" si="13"/>
        <v xml:space="preserve"> </v>
      </c>
      <c r="Y259" s="23" t="str">
        <f t="shared" si="14"/>
        <v xml:space="preserve"> </v>
      </c>
      <c r="Z259" s="23" t="str">
        <f t="shared" si="15"/>
        <v xml:space="preserve"> </v>
      </c>
      <c r="AA259" s="48" t="str">
        <f t="shared" si="16"/>
        <v xml:space="preserve"> </v>
      </c>
      <c r="AB259" s="29">
        <v>0.02</v>
      </c>
      <c r="AC259" s="20" t="s">
        <v>828</v>
      </c>
      <c r="AD259" s="29">
        <v>3.2800000000000003E-2</v>
      </c>
      <c r="AE259" s="20" t="s">
        <v>9</v>
      </c>
      <c r="AF259" s="28"/>
      <c r="AG259" s="32"/>
      <c r="AI259" s="33"/>
      <c r="AJ259" s="33"/>
    </row>
    <row r="260" spans="1:36" x14ac:dyDescent="0.2">
      <c r="C260" s="19" t="s">
        <v>829</v>
      </c>
      <c r="D260" s="20" t="s">
        <v>830</v>
      </c>
      <c r="E260" s="59">
        <v>41697</v>
      </c>
      <c r="F260" s="25">
        <v>69</v>
      </c>
      <c r="G260" s="25">
        <v>6</v>
      </c>
      <c r="H260" s="28"/>
      <c r="I260" s="28"/>
      <c r="J260" s="28"/>
      <c r="K260" s="28"/>
      <c r="L260" s="28"/>
      <c r="M260" s="28"/>
      <c r="N260" s="28"/>
      <c r="O260" s="28">
        <v>0.20399999999999999</v>
      </c>
      <c r="P260" s="28">
        <v>0.12</v>
      </c>
      <c r="Q260" s="28">
        <v>0.21149999999999999</v>
      </c>
      <c r="R260" s="28">
        <v>-0.25469999999999998</v>
      </c>
      <c r="S260" s="28">
        <v>0.31159999999999999</v>
      </c>
      <c r="T260" s="28">
        <v>0.222</v>
      </c>
      <c r="U260" s="28">
        <v>0.129</v>
      </c>
      <c r="V260" s="28">
        <v>-0.223</v>
      </c>
      <c r="W260" s="28">
        <v>9.5000000000000001E-2</v>
      </c>
      <c r="X260" s="23" t="str">
        <f t="shared" si="13"/>
        <v xml:space="preserve"> </v>
      </c>
      <c r="Y260" s="23" t="str">
        <f t="shared" si="14"/>
        <v xml:space="preserve"> </v>
      </c>
      <c r="Z260" s="23" t="str">
        <f t="shared" si="15"/>
        <v xml:space="preserve"> </v>
      </c>
      <c r="AA260" s="48" t="str">
        <f t="shared" si="16"/>
        <v xml:space="preserve"> </v>
      </c>
      <c r="AB260" s="29">
        <v>2.3099999999999999E-2</v>
      </c>
      <c r="AC260" s="20" t="s">
        <v>11</v>
      </c>
      <c r="AD260" s="29">
        <v>2.3099999999999999E-2</v>
      </c>
      <c r="AE260" s="20" t="s">
        <v>9</v>
      </c>
      <c r="AF260" s="28"/>
      <c r="AG260" s="32"/>
      <c r="AI260" s="33"/>
      <c r="AJ260" s="33"/>
    </row>
    <row r="261" spans="1:36" x14ac:dyDescent="0.2">
      <c r="C261" s="19" t="s">
        <v>1791</v>
      </c>
      <c r="D261" s="20" t="s">
        <v>1198</v>
      </c>
      <c r="E261" s="59">
        <v>43462</v>
      </c>
      <c r="F261" s="25">
        <v>27</v>
      </c>
      <c r="G261" s="25">
        <v>5</v>
      </c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>
        <v>0.2586</v>
      </c>
      <c r="T261" s="28">
        <v>0.22900000000000001</v>
      </c>
      <c r="U261" s="28">
        <v>0.17199999999999999</v>
      </c>
      <c r="V261" s="28">
        <v>-0.223</v>
      </c>
      <c r="W261" s="28">
        <v>-1.4999999999999999E-2</v>
      </c>
      <c r="X261" s="23" t="str">
        <f t="shared" si="13"/>
        <v xml:space="preserve"> </v>
      </c>
      <c r="Y261" s="23" t="str">
        <f t="shared" si="14"/>
        <v xml:space="preserve"> </v>
      </c>
      <c r="Z261" s="23" t="str">
        <f t="shared" si="15"/>
        <v xml:space="preserve"> </v>
      </c>
      <c r="AA261" s="48" t="str">
        <f t="shared" si="16"/>
        <v xml:space="preserve"> </v>
      </c>
      <c r="AB261" s="29"/>
      <c r="AD261" s="29"/>
      <c r="AE261" s="20" t="s">
        <v>9</v>
      </c>
      <c r="AF261" s="28"/>
      <c r="AG261" s="32"/>
      <c r="AI261" s="33"/>
      <c r="AJ261" s="33"/>
    </row>
    <row r="262" spans="1:36" x14ac:dyDescent="0.2">
      <c r="C262" s="19" t="s">
        <v>1689</v>
      </c>
      <c r="D262" s="20" t="s">
        <v>1690</v>
      </c>
      <c r="E262" s="59">
        <v>41624</v>
      </c>
      <c r="F262" s="25">
        <v>341</v>
      </c>
      <c r="G262" s="25">
        <v>6</v>
      </c>
      <c r="H262" s="28"/>
      <c r="I262" s="28"/>
      <c r="J262" s="28"/>
      <c r="K262" s="28"/>
      <c r="L262" s="28"/>
      <c r="M262" s="28"/>
      <c r="N262" s="28">
        <v>2.1000000000000001E-2</v>
      </c>
      <c r="O262" s="28">
        <v>0.20699999999999999</v>
      </c>
      <c r="P262" s="28">
        <v>-1.6E-2</v>
      </c>
      <c r="Q262" s="28">
        <v>0.27200000000000002</v>
      </c>
      <c r="R262" s="28">
        <v>-0.217</v>
      </c>
      <c r="S262" s="28">
        <v>0.32700000000000001</v>
      </c>
      <c r="T262" s="28">
        <v>0.45100000000000001</v>
      </c>
      <c r="U262" s="28">
        <v>0.252</v>
      </c>
      <c r="V262" s="28">
        <v>-0.41899999999999998</v>
      </c>
      <c r="W262" s="28">
        <v>1.7999999999999999E-2</v>
      </c>
      <c r="X262" s="23" t="str">
        <f t="shared" si="13"/>
        <v xml:space="preserve"> </v>
      </c>
      <c r="Y262" s="23" t="str">
        <f t="shared" si="14"/>
        <v xml:space="preserve"> </v>
      </c>
      <c r="Z262" s="23" t="str">
        <f t="shared" si="15"/>
        <v xml:space="preserve"> </v>
      </c>
      <c r="AA262" s="48" t="str">
        <f t="shared" si="16"/>
        <v xml:space="preserve"> </v>
      </c>
      <c r="AB262" s="29">
        <v>0.02</v>
      </c>
      <c r="AC262" s="20" t="s">
        <v>11</v>
      </c>
      <c r="AD262" s="29">
        <v>0.02</v>
      </c>
      <c r="AE262" s="20" t="s">
        <v>9</v>
      </c>
      <c r="AF262" s="28"/>
      <c r="AG262" s="32"/>
      <c r="AI262" s="33"/>
      <c r="AJ262" s="33"/>
    </row>
    <row r="263" spans="1:36" x14ac:dyDescent="0.2">
      <c r="C263" s="19" t="s">
        <v>1771</v>
      </c>
      <c r="D263" s="20" t="s">
        <v>864</v>
      </c>
      <c r="E263" s="60">
        <v>34684</v>
      </c>
      <c r="F263" s="25">
        <v>8</v>
      </c>
      <c r="G263" s="30">
        <v>5</v>
      </c>
      <c r="H263" s="26">
        <v>-0.41020000000000001</v>
      </c>
      <c r="I263" s="26">
        <v>0.22109999999999999</v>
      </c>
      <c r="J263" s="26">
        <v>1.4500000000000001E-2</v>
      </c>
      <c r="K263" s="26">
        <v>-0.16209999999999999</v>
      </c>
      <c r="L263" s="26">
        <v>9.1399999999999995E-2</v>
      </c>
      <c r="M263" s="26">
        <v>0.2112</v>
      </c>
      <c r="N263" s="26">
        <v>4.1700000000000001E-2</v>
      </c>
      <c r="O263" s="26">
        <v>7.2499999999999995E-2</v>
      </c>
      <c r="P263" s="26">
        <v>4.1500000000000002E-2</v>
      </c>
      <c r="Q263" s="26">
        <v>0.15939999999999999</v>
      </c>
      <c r="R263" s="26">
        <v>-0.24299999999999999</v>
      </c>
      <c r="S263" s="26">
        <v>0.17899999999999999</v>
      </c>
      <c r="T263" s="26">
        <v>-0.05</v>
      </c>
      <c r="U263" s="26">
        <v>0.251</v>
      </c>
      <c r="V263" s="26">
        <v>-0.105</v>
      </c>
      <c r="W263" s="26">
        <v>0.16800000000000001</v>
      </c>
      <c r="X263" s="23">
        <f t="shared" ref="X263:X326" si="17" xml:space="preserve">
IF(
COUNTBLANK(H263:W263)&gt;0," ",
((1+H263)*(1+I263)*(1+J263)*(1+K263)*(1+L263)*(1+M263)*(1+N263)*(1+O263)*(1+P263)*(1+Q263)*(1+R263)*(1+S263)*(1+T263)*(1+U263)*(1+V263)*(1+W263))-1
)</f>
        <v>0.21056765495489094</v>
      </c>
      <c r="Y263" s="23">
        <f t="shared" ref="Y263:Y326" si="18" xml:space="preserve">
IF(
COUNTBLANK(K263:W263)&gt;0," ",
((1+K263)*(1+L263)*(1+M263)*(1+N263)*(1+O263)*(1+P263)*(1+Q263)*(1+R263)*(1+S263)*(1+T263)*(1+U263)*(1+V263)*(1+W263))-1
)</f>
        <v>0.65684169437066187</v>
      </c>
      <c r="Z263" s="23">
        <f t="shared" ref="Z263:Z326" si="19" xml:space="preserve">
IF(
COUNTBLANK(M263:W263)&gt;0," ",
((1+M263)*(1+N263)*(1+O263)*(1+P263)*(1+Q263)*(1+R263)*(1+S263)*(1+T263)*(1+U263)*(1+V263)*(1+W263))-1
)</f>
        <v>0.81177755506275506</v>
      </c>
      <c r="AA263" s="48">
        <f t="shared" si="16"/>
        <v>1.2014690050715204E-2</v>
      </c>
      <c r="AB263" s="29">
        <v>1.7999999999999999E-2</v>
      </c>
      <c r="AC263" s="20" t="s">
        <v>11</v>
      </c>
      <c r="AD263" s="26">
        <v>2.53E-2</v>
      </c>
      <c r="AE263" s="20" t="s">
        <v>9</v>
      </c>
      <c r="AF263" s="33"/>
      <c r="AI263" s="33"/>
      <c r="AJ263" s="33"/>
    </row>
    <row r="264" spans="1:36" x14ac:dyDescent="0.2">
      <c r="C264" s="19" t="s">
        <v>1861</v>
      </c>
      <c r="D264" s="20" t="s">
        <v>1860</v>
      </c>
      <c r="E264" s="59">
        <v>33354</v>
      </c>
      <c r="F264" s="30">
        <v>19</v>
      </c>
      <c r="G264" s="30">
        <v>5</v>
      </c>
      <c r="H264" s="26">
        <v>-0.37430000000000002</v>
      </c>
      <c r="I264" s="26">
        <v>0.33229999999999998</v>
      </c>
      <c r="J264" s="26">
        <v>0.2334</v>
      </c>
      <c r="K264" s="26">
        <v>-9.8400000000000001E-2</v>
      </c>
      <c r="L264" s="26">
        <v>0.18509999999999999</v>
      </c>
      <c r="M264" s="26">
        <v>0.25440000000000002</v>
      </c>
      <c r="N264" s="26">
        <v>4.2200000000000001E-2</v>
      </c>
      <c r="O264" s="26">
        <v>0.25090000000000001</v>
      </c>
      <c r="P264" s="26">
        <v>-2.1399999999999999E-2</v>
      </c>
      <c r="Q264" s="26">
        <v>0.17380000000000001</v>
      </c>
      <c r="R264" s="26">
        <v>-0.21390000000000001</v>
      </c>
      <c r="S264" s="26">
        <v>0.2097</v>
      </c>
      <c r="T264" s="26">
        <v>0.17399999999999999</v>
      </c>
      <c r="U264" s="26">
        <v>0.23499999999999999</v>
      </c>
      <c r="V264" s="26">
        <v>-0.193</v>
      </c>
      <c r="W264" s="26">
        <v>0.05</v>
      </c>
      <c r="X264" s="23">
        <f t="shared" si="17"/>
        <v>1.4110344545042097</v>
      </c>
      <c r="Y264" s="23">
        <f t="shared" si="18"/>
        <v>1.3449375960709533</v>
      </c>
      <c r="Z264" s="23">
        <f t="shared" si="19"/>
        <v>1.1946354420453638</v>
      </c>
      <c r="AA264" s="48">
        <f t="shared" si="16"/>
        <v>5.6544305286735597E-2</v>
      </c>
      <c r="AB264" s="29">
        <v>0.02</v>
      </c>
      <c r="AC264" s="20" t="s">
        <v>634</v>
      </c>
      <c r="AD264" s="29">
        <v>2.93E-2</v>
      </c>
      <c r="AE264" s="26" t="s">
        <v>9</v>
      </c>
    </row>
    <row r="265" spans="1:36" x14ac:dyDescent="0.2">
      <c r="E265" s="59"/>
      <c r="F265" s="30"/>
      <c r="G265" s="30"/>
      <c r="H265" s="23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3" t="str">
        <f t="shared" si="17"/>
        <v xml:space="preserve"> </v>
      </c>
      <c r="Y265" s="23" t="str">
        <f t="shared" si="18"/>
        <v xml:space="preserve"> </v>
      </c>
      <c r="Z265" s="23" t="str">
        <f t="shared" si="19"/>
        <v xml:space="preserve"> </v>
      </c>
      <c r="AA265" s="48" t="str">
        <f t="shared" si="16"/>
        <v xml:space="preserve"> </v>
      </c>
      <c r="AB265" s="26"/>
      <c r="AD265" s="26"/>
    </row>
    <row r="266" spans="1:36" s="1" customFormat="1" x14ac:dyDescent="0.2">
      <c r="C266" s="1" t="s">
        <v>49</v>
      </c>
      <c r="D266" s="2"/>
      <c r="E266" s="58"/>
      <c r="F266" s="14"/>
      <c r="G266" s="14"/>
      <c r="H266" s="14">
        <v>-0.49199999999999999</v>
      </c>
      <c r="I266" s="12">
        <v>0.5353</v>
      </c>
      <c r="J266" s="12">
        <v>0.24560000000000001</v>
      </c>
      <c r="K266" s="12">
        <v>-0.1542</v>
      </c>
      <c r="L266" s="12">
        <v>0.23469999999999999</v>
      </c>
      <c r="M266" s="12">
        <v>0.26729999999999998</v>
      </c>
      <c r="N266" s="12">
        <v>4.9299999999999997E-2</v>
      </c>
      <c r="O266" s="12">
        <v>0.15679999999999999</v>
      </c>
      <c r="P266" s="12">
        <v>5.1999999999999998E-3</v>
      </c>
      <c r="Q266" s="12">
        <v>0.18099999999999999</v>
      </c>
      <c r="R266" s="12">
        <v>-0.1288</v>
      </c>
      <c r="S266" s="12">
        <v>0.29099999999999998</v>
      </c>
      <c r="T266" s="12">
        <v>4.8000000000000001E-2</v>
      </c>
      <c r="U266" s="12"/>
      <c r="V266" s="12"/>
      <c r="W266" s="12"/>
      <c r="X266" s="23" t="str">
        <f t="shared" si="17"/>
        <v xml:space="preserve"> </v>
      </c>
      <c r="Y266" s="23" t="str">
        <f t="shared" si="18"/>
        <v xml:space="preserve"> </v>
      </c>
      <c r="Z266" s="23" t="str">
        <f t="shared" si="19"/>
        <v xml:space="preserve"> </v>
      </c>
      <c r="AA266" s="48" t="str">
        <f t="shared" si="16"/>
        <v xml:space="preserve"> </v>
      </c>
      <c r="AB266" s="2"/>
      <c r="AC266" s="2"/>
      <c r="AD266" s="2"/>
      <c r="AE266" s="2"/>
    </row>
    <row r="267" spans="1:36" s="1" customFormat="1" x14ac:dyDescent="0.2">
      <c r="C267" s="1" t="s">
        <v>112</v>
      </c>
      <c r="D267" s="2"/>
      <c r="E267" s="58"/>
      <c r="F267" s="14"/>
      <c r="G267" s="14"/>
      <c r="H267" s="14">
        <v>-0.53</v>
      </c>
      <c r="I267" s="39">
        <v>0.59</v>
      </c>
      <c r="J267" s="39">
        <v>0.26</v>
      </c>
      <c r="K267" s="12">
        <v>-0.184</v>
      </c>
      <c r="L267" s="12">
        <v>0.23200000000000001</v>
      </c>
      <c r="M267" s="12">
        <v>0.315</v>
      </c>
      <c r="N267" s="12">
        <v>7.8E-2</v>
      </c>
      <c r="O267" s="12">
        <v>0.185</v>
      </c>
      <c r="P267" s="12">
        <v>5.1999999999999998E-3</v>
      </c>
      <c r="Q267" s="12">
        <v>0.1638</v>
      </c>
      <c r="R267" s="12">
        <v>-0.159</v>
      </c>
      <c r="S267" s="12">
        <v>0.27300000000000002</v>
      </c>
      <c r="T267" s="12">
        <v>4.3999999999999997E-2</v>
      </c>
      <c r="U267" s="12">
        <v>0.189</v>
      </c>
      <c r="V267" s="12">
        <v>-0.16</v>
      </c>
      <c r="W267" s="12"/>
      <c r="X267" s="23" t="str">
        <f t="shared" si="17"/>
        <v xml:space="preserve"> </v>
      </c>
      <c r="Y267" s="23" t="str">
        <f t="shared" si="18"/>
        <v xml:space="preserve"> </v>
      </c>
      <c r="Z267" s="23" t="str">
        <f t="shared" si="19"/>
        <v xml:space="preserve"> </v>
      </c>
      <c r="AA267" s="48" t="str">
        <f t="shared" si="16"/>
        <v xml:space="preserve"> </v>
      </c>
      <c r="AB267" s="2"/>
      <c r="AC267" s="2"/>
      <c r="AD267" s="2"/>
      <c r="AE267" s="2"/>
    </row>
    <row r="268" spans="1:36" x14ac:dyDescent="0.2">
      <c r="E268" s="59"/>
      <c r="F268" s="25"/>
      <c r="G268" s="25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3" t="str">
        <f t="shared" si="17"/>
        <v xml:space="preserve"> </v>
      </c>
      <c r="Y268" s="23" t="str">
        <f t="shared" si="18"/>
        <v xml:space="preserve"> </v>
      </c>
      <c r="Z268" s="23" t="str">
        <f t="shared" si="19"/>
        <v xml:space="preserve"> </v>
      </c>
      <c r="AA268" s="48" t="str">
        <f t="shared" si="16"/>
        <v xml:space="preserve"> </v>
      </c>
      <c r="AB268" s="29"/>
      <c r="AD268" s="29"/>
      <c r="AF268" s="28"/>
      <c r="AG268" s="32"/>
      <c r="AI268" s="33"/>
      <c r="AJ268" s="33"/>
    </row>
    <row r="269" spans="1:36" x14ac:dyDescent="0.2">
      <c r="E269" s="59"/>
      <c r="F269" s="25"/>
      <c r="G269" s="25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3" t="str">
        <f t="shared" si="17"/>
        <v xml:space="preserve"> </v>
      </c>
      <c r="Y269" s="23" t="str">
        <f t="shared" si="18"/>
        <v xml:space="preserve"> </v>
      </c>
      <c r="Z269" s="23" t="str">
        <f t="shared" si="19"/>
        <v xml:space="preserve"> </v>
      </c>
      <c r="AA269" s="48" t="str">
        <f t="shared" si="16"/>
        <v xml:space="preserve"> </v>
      </c>
      <c r="AB269" s="29"/>
      <c r="AD269" s="29"/>
      <c r="AF269" s="28"/>
      <c r="AG269" s="32"/>
      <c r="AI269" s="33"/>
      <c r="AJ269" s="33"/>
    </row>
    <row r="270" spans="1:36" x14ac:dyDescent="0.2">
      <c r="A270" s="1" t="s">
        <v>1197</v>
      </c>
      <c r="E270" s="59"/>
      <c r="F270" s="25"/>
      <c r="G270" s="25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3" t="str">
        <f t="shared" si="17"/>
        <v xml:space="preserve"> </v>
      </c>
      <c r="Y270" s="23" t="str">
        <f t="shared" si="18"/>
        <v xml:space="preserve"> </v>
      </c>
      <c r="Z270" s="23" t="str">
        <f t="shared" si="19"/>
        <v xml:space="preserve"> </v>
      </c>
      <c r="AA270" s="48" t="str">
        <f t="shared" si="16"/>
        <v xml:space="preserve"> </v>
      </c>
      <c r="AB270" s="29"/>
      <c r="AD270" s="29"/>
      <c r="AF270" s="28"/>
      <c r="AG270" s="32"/>
      <c r="AI270" s="33"/>
      <c r="AJ270" s="33"/>
    </row>
    <row r="271" spans="1:36" x14ac:dyDescent="0.2">
      <c r="E271" s="59"/>
      <c r="F271" s="25"/>
      <c r="G271" s="25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3" t="str">
        <f t="shared" si="17"/>
        <v xml:space="preserve"> </v>
      </c>
      <c r="Y271" s="23" t="str">
        <f t="shared" si="18"/>
        <v xml:space="preserve"> </v>
      </c>
      <c r="Z271" s="23" t="str">
        <f t="shared" si="19"/>
        <v xml:space="preserve"> </v>
      </c>
      <c r="AA271" s="48" t="str">
        <f t="shared" si="16"/>
        <v xml:space="preserve"> </v>
      </c>
      <c r="AB271" s="29"/>
      <c r="AD271" s="29"/>
      <c r="AF271" s="28"/>
      <c r="AG271" s="32"/>
      <c r="AI271" s="33"/>
      <c r="AJ271" s="33"/>
    </row>
    <row r="272" spans="1:36" x14ac:dyDescent="0.2">
      <c r="C272" s="19" t="s">
        <v>359</v>
      </c>
      <c r="D272" s="20" t="s">
        <v>360</v>
      </c>
      <c r="E272" s="59">
        <v>38929</v>
      </c>
      <c r="F272" s="30">
        <v>68</v>
      </c>
      <c r="G272" s="30">
        <v>5</v>
      </c>
      <c r="H272" s="23"/>
      <c r="I272" s="26"/>
      <c r="J272" s="26"/>
      <c r="K272" s="26"/>
      <c r="L272" s="26"/>
      <c r="M272" s="26">
        <v>0.30599999999999999</v>
      </c>
      <c r="N272" s="26">
        <v>9.2999999999999999E-2</v>
      </c>
      <c r="O272" s="26">
        <v>0.22800000000000001</v>
      </c>
      <c r="P272" s="26">
        <v>0.2339</v>
      </c>
      <c r="Q272" s="26">
        <v>0.18759999999999999</v>
      </c>
      <c r="R272" s="26">
        <v>-0.2525</v>
      </c>
      <c r="S272" s="26">
        <v>0.125</v>
      </c>
      <c r="T272" s="26">
        <v>0.192</v>
      </c>
      <c r="U272" s="26">
        <v>0.182</v>
      </c>
      <c r="V272" s="26">
        <v>-0.219</v>
      </c>
      <c r="W272" s="26">
        <v>6.2E-2</v>
      </c>
      <c r="X272" s="23" t="str">
        <f t="shared" si="17"/>
        <v xml:space="preserve"> </v>
      </c>
      <c r="Y272" s="23" t="str">
        <f t="shared" si="18"/>
        <v xml:space="preserve"> </v>
      </c>
      <c r="Z272" s="23">
        <f t="shared" si="19"/>
        <v>1.5243226311502207</v>
      </c>
      <c r="AA272" s="48" t="str">
        <f t="shared" si="16"/>
        <v xml:space="preserve"> </v>
      </c>
      <c r="AB272" s="26">
        <v>2.4E-2</v>
      </c>
      <c r="AC272" s="20" t="s">
        <v>361</v>
      </c>
      <c r="AD272" s="26">
        <v>4.7199999999999999E-2</v>
      </c>
      <c r="AE272" s="20" t="s">
        <v>9</v>
      </c>
    </row>
    <row r="273" spans="1:36" x14ac:dyDescent="0.2">
      <c r="C273" s="19" t="s">
        <v>1192</v>
      </c>
      <c r="D273" s="20" t="s">
        <v>1193</v>
      </c>
      <c r="E273" s="59">
        <v>41639</v>
      </c>
      <c r="F273" s="25">
        <v>208</v>
      </c>
      <c r="G273" s="25">
        <v>5</v>
      </c>
      <c r="H273" s="28"/>
      <c r="I273" s="28"/>
      <c r="J273" s="28"/>
      <c r="K273" s="28"/>
      <c r="L273" s="28"/>
      <c r="M273" s="28"/>
      <c r="N273" s="28"/>
      <c r="O273" s="28">
        <v>0.3382</v>
      </c>
      <c r="P273" s="28">
        <v>7.4399999999999994E-2</v>
      </c>
      <c r="Q273" s="28">
        <v>0.19939999999999999</v>
      </c>
      <c r="R273" s="28">
        <v>-0.18970000000000001</v>
      </c>
      <c r="S273" s="28">
        <v>0.31130000000000002</v>
      </c>
      <c r="T273" s="28">
        <v>0.17860000000000001</v>
      </c>
      <c r="U273" s="28">
        <v>0.29899999999999999</v>
      </c>
      <c r="V273" s="28">
        <v>-0.24299999999999999</v>
      </c>
      <c r="W273" s="28">
        <v>1.2E-2</v>
      </c>
      <c r="X273" s="23" t="str">
        <f t="shared" si="17"/>
        <v xml:space="preserve"> </v>
      </c>
      <c r="Y273" s="23" t="str">
        <f t="shared" si="18"/>
        <v xml:space="preserve"> </v>
      </c>
      <c r="Z273" s="23" t="str">
        <f t="shared" si="19"/>
        <v xml:space="preserve"> </v>
      </c>
      <c r="AA273" s="48" t="str">
        <f t="shared" si="16"/>
        <v xml:space="preserve"> </v>
      </c>
      <c r="AB273" s="29">
        <v>2.1999999999999999E-2</v>
      </c>
      <c r="AC273" s="20" t="s">
        <v>1194</v>
      </c>
      <c r="AD273" s="29">
        <v>2.7199999999999998E-2</v>
      </c>
      <c r="AE273" s="20" t="s">
        <v>9</v>
      </c>
      <c r="AF273" s="28"/>
      <c r="AG273" s="32"/>
      <c r="AI273" s="33"/>
      <c r="AJ273" s="33"/>
    </row>
    <row r="274" spans="1:36" x14ac:dyDescent="0.2">
      <c r="E274" s="59"/>
      <c r="F274" s="25"/>
      <c r="G274" s="25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3" t="str">
        <f t="shared" si="17"/>
        <v xml:space="preserve"> </v>
      </c>
      <c r="Y274" s="23" t="str">
        <f t="shared" si="18"/>
        <v xml:space="preserve"> </v>
      </c>
      <c r="Z274" s="23" t="str">
        <f t="shared" si="19"/>
        <v xml:space="preserve"> </v>
      </c>
      <c r="AA274" s="48" t="str">
        <f t="shared" si="16"/>
        <v xml:space="preserve"> </v>
      </c>
      <c r="AB274" s="29"/>
      <c r="AD274" s="29"/>
      <c r="AF274" s="28"/>
      <c r="AG274" s="32"/>
      <c r="AI274" s="33"/>
      <c r="AJ274" s="33"/>
    </row>
    <row r="275" spans="1:36" s="1" customFormat="1" x14ac:dyDescent="0.2">
      <c r="D275" s="2"/>
      <c r="E275" s="58"/>
      <c r="F275" s="14"/>
      <c r="G275" s="14"/>
      <c r="H275" s="14"/>
      <c r="I275" s="39"/>
      <c r="J275" s="39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23" t="str">
        <f t="shared" si="17"/>
        <v xml:space="preserve"> </v>
      </c>
      <c r="Y275" s="23" t="str">
        <f t="shared" si="18"/>
        <v xml:space="preserve"> </v>
      </c>
      <c r="Z275" s="23" t="str">
        <f t="shared" si="19"/>
        <v xml:space="preserve"> </v>
      </c>
      <c r="AA275" s="48" t="str">
        <f t="shared" si="16"/>
        <v xml:space="preserve"> </v>
      </c>
      <c r="AB275" s="2"/>
      <c r="AC275" s="2"/>
      <c r="AD275" s="2"/>
      <c r="AE275" s="2"/>
    </row>
    <row r="276" spans="1:36" s="1" customFormat="1" x14ac:dyDescent="0.2">
      <c r="A276" s="1" t="s">
        <v>1754</v>
      </c>
      <c r="D276" s="2"/>
      <c r="E276" s="58"/>
      <c r="F276" s="14"/>
      <c r="G276" s="14"/>
      <c r="H276" s="14"/>
      <c r="I276" s="39"/>
      <c r="J276" s="39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23" t="str">
        <f t="shared" si="17"/>
        <v xml:space="preserve"> </v>
      </c>
      <c r="Y276" s="23" t="str">
        <f t="shared" si="18"/>
        <v xml:space="preserve"> </v>
      </c>
      <c r="Z276" s="23" t="str">
        <f t="shared" si="19"/>
        <v xml:space="preserve"> </v>
      </c>
      <c r="AA276" s="48" t="str">
        <f t="shared" si="16"/>
        <v xml:space="preserve"> </v>
      </c>
      <c r="AB276" s="2"/>
      <c r="AC276" s="2"/>
      <c r="AD276" s="2"/>
      <c r="AE276" s="2"/>
    </row>
    <row r="277" spans="1:36" s="1" customFormat="1" x14ac:dyDescent="0.2">
      <c r="D277" s="2"/>
      <c r="E277" s="58"/>
      <c r="F277" s="14"/>
      <c r="G277" s="14"/>
      <c r="H277" s="14"/>
      <c r="I277" s="39"/>
      <c r="J277" s="39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23" t="str">
        <f t="shared" si="17"/>
        <v xml:space="preserve"> </v>
      </c>
      <c r="Y277" s="23" t="str">
        <f t="shared" si="18"/>
        <v xml:space="preserve"> </v>
      </c>
      <c r="Z277" s="23" t="str">
        <f t="shared" si="19"/>
        <v xml:space="preserve"> </v>
      </c>
      <c r="AA277" s="48" t="str">
        <f t="shared" si="16"/>
        <v xml:space="preserve"> </v>
      </c>
      <c r="AB277" s="2"/>
      <c r="AC277" s="2"/>
      <c r="AD277" s="2"/>
      <c r="AE277" s="2"/>
    </row>
    <row r="278" spans="1:36" s="1" customFormat="1" x14ac:dyDescent="0.2">
      <c r="C278" s="52" t="s">
        <v>1888</v>
      </c>
      <c r="D278" s="20" t="s">
        <v>1655</v>
      </c>
      <c r="E278" s="59">
        <v>41620</v>
      </c>
      <c r="F278" s="30">
        <v>778</v>
      </c>
      <c r="G278" s="30">
        <v>7</v>
      </c>
      <c r="H278" s="19"/>
      <c r="I278" s="19"/>
      <c r="J278" s="19"/>
      <c r="K278" s="19"/>
      <c r="L278" s="19"/>
      <c r="M278" s="19"/>
      <c r="N278" s="26">
        <v>-2.1999999999999999E-2</v>
      </c>
      <c r="O278" s="26">
        <v>2.7E-2</v>
      </c>
      <c r="P278" s="26">
        <v>-4.2999999999999997E-2</v>
      </c>
      <c r="Q278" s="26">
        <v>0.1421</v>
      </c>
      <c r="R278" s="26">
        <v>-0.30740000000000001</v>
      </c>
      <c r="S278" s="26">
        <v>0.1701</v>
      </c>
      <c r="T278" s="26">
        <v>-0.22850000000000001</v>
      </c>
      <c r="U278" s="26">
        <v>0.41020000000000001</v>
      </c>
      <c r="V278" s="26">
        <v>5.4000000000000003E-3</v>
      </c>
      <c r="W278" s="26">
        <v>0.30840000000000001</v>
      </c>
      <c r="X278" s="23" t="str">
        <f t="shared" si="17"/>
        <v xml:space="preserve"> </v>
      </c>
      <c r="Y278" s="23" t="str">
        <f t="shared" si="18"/>
        <v xml:space="preserve"> </v>
      </c>
      <c r="Z278" s="23" t="str">
        <f t="shared" si="19"/>
        <v xml:space="preserve"> </v>
      </c>
      <c r="AA278" s="48" t="str">
        <f t="shared" si="16"/>
        <v xml:space="preserve"> </v>
      </c>
      <c r="AB278" s="26">
        <v>3.0000000000000001E-3</v>
      </c>
      <c r="AC278" s="20" t="s">
        <v>11</v>
      </c>
      <c r="AD278" s="26">
        <v>3.0000000000000001E-3</v>
      </c>
      <c r="AE278" s="20" t="s">
        <v>9</v>
      </c>
      <c r="AF278" s="19"/>
    </row>
    <row r="279" spans="1:36" s="1" customFormat="1" x14ac:dyDescent="0.2">
      <c r="C279" s="19" t="s">
        <v>1766</v>
      </c>
      <c r="D279" s="20" t="s">
        <v>517</v>
      </c>
      <c r="E279" s="59">
        <v>39304</v>
      </c>
      <c r="F279" s="30">
        <v>56</v>
      </c>
      <c r="G279" s="30">
        <v>6</v>
      </c>
      <c r="H279" s="19"/>
      <c r="I279" s="19"/>
      <c r="J279" s="19"/>
      <c r="K279" s="19"/>
      <c r="L279" s="26">
        <v>0.23400000000000001</v>
      </c>
      <c r="M279" s="26">
        <v>0.27900000000000003</v>
      </c>
      <c r="N279" s="26">
        <v>7.0000000000000001E-3</v>
      </c>
      <c r="O279" s="26">
        <v>3.4000000000000002E-2</v>
      </c>
      <c r="P279" s="26">
        <v>-0.1</v>
      </c>
      <c r="Q279" s="26">
        <v>0.1205</v>
      </c>
      <c r="R279" s="26">
        <v>-0.29270000000000002</v>
      </c>
      <c r="S279" s="26">
        <v>0.1704</v>
      </c>
      <c r="T279" s="26">
        <v>-0.21709999999999999</v>
      </c>
      <c r="U279" s="26">
        <v>0.3</v>
      </c>
      <c r="V279" s="26">
        <v>-0.18099999999999999</v>
      </c>
      <c r="W279" s="26">
        <v>8.4099999999999994E-2</v>
      </c>
      <c r="X279" s="23" t="str">
        <f t="shared" si="17"/>
        <v xml:space="preserve"> </v>
      </c>
      <c r="Y279" s="23" t="str">
        <f t="shared" si="18"/>
        <v xml:space="preserve"> </v>
      </c>
      <c r="Z279" s="23">
        <f t="shared" si="19"/>
        <v>4.6523093020045536E-3</v>
      </c>
      <c r="AA279" s="48" t="str">
        <f t="shared" si="16"/>
        <v xml:space="preserve"> </v>
      </c>
      <c r="AB279" s="26">
        <v>0.02</v>
      </c>
      <c r="AC279" s="20" t="s">
        <v>294</v>
      </c>
      <c r="AD279" s="26">
        <v>2.6700000000000002E-2</v>
      </c>
      <c r="AE279" s="26" t="s">
        <v>518</v>
      </c>
    </row>
    <row r="280" spans="1:36" s="1" customFormat="1" x14ac:dyDescent="0.2">
      <c r="C280" s="19" t="s">
        <v>1767</v>
      </c>
      <c r="D280" s="20" t="s">
        <v>1492</v>
      </c>
      <c r="E280" s="59">
        <v>41723</v>
      </c>
      <c r="F280" s="30">
        <v>139</v>
      </c>
      <c r="G280" s="30">
        <v>7</v>
      </c>
      <c r="H280" s="19"/>
      <c r="I280" s="19"/>
      <c r="J280" s="19"/>
      <c r="K280" s="19"/>
      <c r="L280" s="19"/>
      <c r="M280" s="19"/>
      <c r="N280" s="26">
        <v>-0.10059999999999999</v>
      </c>
      <c r="O280" s="26">
        <v>2.4299999999999999E-2</v>
      </c>
      <c r="P280" s="26">
        <v>-4.0099999999999997E-2</v>
      </c>
      <c r="Q280" s="26">
        <v>0.12709999999999999</v>
      </c>
      <c r="R280" s="26">
        <v>-0.37890000000000001</v>
      </c>
      <c r="S280" s="26">
        <v>0.21310000000000001</v>
      </c>
      <c r="T280" s="26">
        <v>6.8400000000000002E-2</v>
      </c>
      <c r="U280" s="26">
        <v>0.56799999999999995</v>
      </c>
      <c r="V280" s="26">
        <v>0.02</v>
      </c>
      <c r="W280" s="26">
        <v>0.317</v>
      </c>
      <c r="X280" s="23" t="str">
        <f t="shared" si="17"/>
        <v xml:space="preserve"> </v>
      </c>
      <c r="Y280" s="23" t="str">
        <f t="shared" si="18"/>
        <v xml:space="preserve"> </v>
      </c>
      <c r="Z280" s="23" t="str">
        <f t="shared" si="19"/>
        <v xml:space="preserve"> </v>
      </c>
      <c r="AA280" s="48" t="str">
        <f t="shared" si="16"/>
        <v xml:space="preserve"> </v>
      </c>
      <c r="AB280" s="26">
        <v>0.02</v>
      </c>
      <c r="AC280" s="20" t="s">
        <v>802</v>
      </c>
      <c r="AD280" s="26">
        <v>2.2599999999999999E-2</v>
      </c>
      <c r="AE280" s="20" t="s">
        <v>9</v>
      </c>
      <c r="AF280" s="19"/>
    </row>
    <row r="281" spans="1:36" s="1" customFormat="1" x14ac:dyDescent="0.2">
      <c r="C281" s="19" t="s">
        <v>1768</v>
      </c>
      <c r="D281" s="20" t="s">
        <v>443</v>
      </c>
      <c r="E281" s="59">
        <v>41778</v>
      </c>
      <c r="F281" s="30">
        <v>133</v>
      </c>
      <c r="G281" s="30">
        <v>7</v>
      </c>
      <c r="H281" s="19"/>
      <c r="I281" s="19"/>
      <c r="J281" s="19"/>
      <c r="K281" s="19"/>
      <c r="L281" s="19"/>
      <c r="M281" s="19"/>
      <c r="N281" s="26"/>
      <c r="O281" s="26">
        <v>1.9199999999999998E-2</v>
      </c>
      <c r="P281" s="26">
        <v>-4.5199999999999997E-2</v>
      </c>
      <c r="Q281" s="26">
        <v>0.12180000000000001</v>
      </c>
      <c r="R281" s="26"/>
      <c r="S281" s="26"/>
      <c r="T281" s="26"/>
      <c r="U281" s="26"/>
      <c r="V281" s="26"/>
      <c r="W281" s="26"/>
      <c r="X281" s="23" t="str">
        <f t="shared" si="17"/>
        <v xml:space="preserve"> </v>
      </c>
      <c r="Y281" s="23" t="str">
        <f t="shared" si="18"/>
        <v xml:space="preserve"> </v>
      </c>
      <c r="Z281" s="23" t="str">
        <f t="shared" si="19"/>
        <v xml:space="preserve"> </v>
      </c>
      <c r="AA281" s="48" t="str">
        <f t="shared" si="16"/>
        <v xml:space="preserve"> </v>
      </c>
      <c r="AB281" s="26">
        <v>2.5000000000000001E-2</v>
      </c>
      <c r="AC281" s="20" t="s">
        <v>802</v>
      </c>
      <c r="AD281" s="26">
        <v>2.7699999999999999E-2</v>
      </c>
      <c r="AE281" s="20" t="s">
        <v>9</v>
      </c>
      <c r="AF281" s="19"/>
    </row>
    <row r="282" spans="1:36" s="1" customFormat="1" x14ac:dyDescent="0.2">
      <c r="C282" s="19"/>
      <c r="D282" s="20"/>
      <c r="E282" s="59"/>
      <c r="F282" s="30"/>
      <c r="G282" s="30"/>
      <c r="H282" s="19"/>
      <c r="I282" s="19"/>
      <c r="J282" s="19"/>
      <c r="K282" s="19"/>
      <c r="L282" s="19"/>
      <c r="M282" s="19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3" t="str">
        <f t="shared" si="17"/>
        <v xml:space="preserve"> </v>
      </c>
      <c r="Y282" s="23" t="str">
        <f t="shared" si="18"/>
        <v xml:space="preserve"> </v>
      </c>
      <c r="Z282" s="23" t="str">
        <f t="shared" si="19"/>
        <v xml:space="preserve"> </v>
      </c>
      <c r="AA282" s="48" t="str">
        <f t="shared" si="16"/>
        <v xml:space="preserve"> </v>
      </c>
      <c r="AB282" s="26"/>
      <c r="AC282" s="20"/>
      <c r="AD282" s="26"/>
      <c r="AE282" s="20"/>
      <c r="AF282" s="19"/>
    </row>
    <row r="283" spans="1:36" s="1" customFormat="1" x14ac:dyDescent="0.2">
      <c r="C283" s="1" t="s">
        <v>1656</v>
      </c>
      <c r="E283" s="59"/>
      <c r="F283" s="11"/>
      <c r="G283" s="11"/>
      <c r="N283" s="12">
        <v>-2.3E-2</v>
      </c>
      <c r="O283" s="12">
        <v>-2.7E-2</v>
      </c>
      <c r="P283" s="12">
        <v>-4.5999999999999999E-2</v>
      </c>
      <c r="Q283" s="12">
        <v>0.13969999999999999</v>
      </c>
      <c r="R283" s="12">
        <v>-0.31009999999999999</v>
      </c>
      <c r="S283" s="12">
        <v>0.16070000000000001</v>
      </c>
      <c r="T283" s="12">
        <v>-0.23319999999999999</v>
      </c>
      <c r="U283" s="12">
        <v>0.40589999999999998</v>
      </c>
      <c r="V283" s="12">
        <v>-1.1999999999999999E-3</v>
      </c>
      <c r="W283" s="12">
        <v>0.2949</v>
      </c>
      <c r="X283" s="23" t="str">
        <f t="shared" si="17"/>
        <v xml:space="preserve"> </v>
      </c>
      <c r="Y283" s="23" t="str">
        <f t="shared" si="18"/>
        <v xml:space="preserve"> </v>
      </c>
      <c r="Z283" s="23" t="str">
        <f t="shared" si="19"/>
        <v xml:space="preserve"> </v>
      </c>
      <c r="AA283" s="48" t="str">
        <f t="shared" si="16"/>
        <v xml:space="preserve"> </v>
      </c>
      <c r="AB283" s="12"/>
      <c r="AC283" s="2"/>
      <c r="AD283" s="12"/>
      <c r="AE283" s="2"/>
    </row>
    <row r="284" spans="1:36" s="1" customFormat="1" x14ac:dyDescent="0.2">
      <c r="C284" s="19"/>
      <c r="D284" s="19"/>
      <c r="E284" s="59"/>
      <c r="F284" s="30"/>
      <c r="G284" s="30"/>
      <c r="H284" s="19"/>
      <c r="I284" s="19"/>
      <c r="J284" s="19"/>
      <c r="K284" s="19"/>
      <c r="L284" s="19"/>
      <c r="M284" s="19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3" t="str">
        <f t="shared" si="17"/>
        <v xml:space="preserve"> </v>
      </c>
      <c r="Y284" s="23" t="str">
        <f t="shared" si="18"/>
        <v xml:space="preserve"> </v>
      </c>
      <c r="Z284" s="23" t="str">
        <f t="shared" si="19"/>
        <v xml:space="preserve"> </v>
      </c>
      <c r="AA284" s="48" t="str">
        <f t="shared" si="16"/>
        <v xml:space="preserve"> </v>
      </c>
      <c r="AB284" s="26"/>
      <c r="AC284" s="20"/>
      <c r="AD284" s="26"/>
      <c r="AE284" s="20"/>
      <c r="AF284" s="19"/>
    </row>
    <row r="285" spans="1:36" s="1" customFormat="1" x14ac:dyDescent="0.2">
      <c r="C285" s="19"/>
      <c r="D285" s="19"/>
      <c r="E285" s="59"/>
      <c r="F285" s="30"/>
      <c r="G285" s="30"/>
      <c r="H285" s="19"/>
      <c r="I285" s="19"/>
      <c r="J285" s="19"/>
      <c r="K285" s="19"/>
      <c r="L285" s="19"/>
      <c r="M285" s="19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3" t="str">
        <f t="shared" si="17"/>
        <v xml:space="preserve"> </v>
      </c>
      <c r="Y285" s="23" t="str">
        <f t="shared" si="18"/>
        <v xml:space="preserve"> </v>
      </c>
      <c r="Z285" s="23" t="str">
        <f t="shared" si="19"/>
        <v xml:space="preserve"> </v>
      </c>
      <c r="AA285" s="48" t="str">
        <f t="shared" si="16"/>
        <v xml:space="preserve"> </v>
      </c>
      <c r="AB285" s="26"/>
      <c r="AC285" s="20"/>
      <c r="AD285" s="26"/>
      <c r="AE285" s="20"/>
      <c r="AF285" s="19"/>
    </row>
    <row r="286" spans="1:36" s="1" customFormat="1" x14ac:dyDescent="0.2">
      <c r="A286" s="1" t="s">
        <v>1755</v>
      </c>
      <c r="C286" s="19"/>
      <c r="D286" s="19"/>
      <c r="E286" s="59"/>
      <c r="F286" s="30"/>
      <c r="G286" s="30"/>
      <c r="H286" s="19"/>
      <c r="I286" s="19"/>
      <c r="J286" s="19"/>
      <c r="K286" s="19"/>
      <c r="L286" s="19"/>
      <c r="M286" s="19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3" t="str">
        <f t="shared" si="17"/>
        <v xml:space="preserve"> </v>
      </c>
      <c r="Y286" s="23" t="str">
        <f t="shared" si="18"/>
        <v xml:space="preserve"> </v>
      </c>
      <c r="Z286" s="23" t="str">
        <f t="shared" si="19"/>
        <v xml:space="preserve"> </v>
      </c>
      <c r="AA286" s="48" t="str">
        <f t="shared" si="16"/>
        <v xml:space="preserve"> </v>
      </c>
      <c r="AB286" s="26"/>
      <c r="AC286" s="20"/>
      <c r="AD286" s="26"/>
      <c r="AE286" s="20"/>
      <c r="AF286" s="19"/>
    </row>
    <row r="287" spans="1:36" s="1" customFormat="1" x14ac:dyDescent="0.2">
      <c r="C287" s="19"/>
      <c r="D287" s="19"/>
      <c r="E287" s="59"/>
      <c r="F287" s="30"/>
      <c r="G287" s="30"/>
      <c r="H287" s="19"/>
      <c r="I287" s="19"/>
      <c r="J287" s="19"/>
      <c r="K287" s="19"/>
      <c r="L287" s="19"/>
      <c r="M287" s="19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3" t="str">
        <f t="shared" si="17"/>
        <v xml:space="preserve"> </v>
      </c>
      <c r="Y287" s="23" t="str">
        <f t="shared" si="18"/>
        <v xml:space="preserve"> </v>
      </c>
      <c r="Z287" s="23" t="str">
        <f t="shared" si="19"/>
        <v xml:space="preserve"> </v>
      </c>
      <c r="AA287" s="48" t="str">
        <f t="shared" si="16"/>
        <v xml:space="preserve"> </v>
      </c>
      <c r="AB287" s="26"/>
      <c r="AC287" s="20"/>
      <c r="AD287" s="26"/>
      <c r="AE287" s="20"/>
      <c r="AF287" s="19"/>
    </row>
    <row r="288" spans="1:36" s="1" customFormat="1" x14ac:dyDescent="0.2">
      <c r="C288" s="19" t="s">
        <v>1757</v>
      </c>
      <c r="D288" s="20" t="s">
        <v>1756</v>
      </c>
      <c r="E288" s="59">
        <v>42606</v>
      </c>
      <c r="F288" s="30">
        <v>32</v>
      </c>
      <c r="G288" s="30"/>
      <c r="H288" s="19"/>
      <c r="I288" s="19"/>
      <c r="J288" s="19"/>
      <c r="K288" s="19"/>
      <c r="L288" s="19"/>
      <c r="M288" s="19"/>
      <c r="N288" s="26"/>
      <c r="O288" s="26"/>
      <c r="P288" s="26"/>
      <c r="Q288" s="26">
        <v>1.4E-3</v>
      </c>
      <c r="R288" s="26">
        <v>-8.8300000000000003E-2</v>
      </c>
      <c r="S288" s="26">
        <v>4.4900000000000002E-2</v>
      </c>
      <c r="T288" s="26">
        <v>-0.12620000000000001</v>
      </c>
      <c r="U288" s="26">
        <v>0.14899999999999999</v>
      </c>
      <c r="V288" s="26">
        <v>-0.14499999999999999</v>
      </c>
      <c r="W288" s="26">
        <v>8.1299999999999997E-2</v>
      </c>
      <c r="X288" s="23" t="str">
        <f t="shared" si="17"/>
        <v xml:space="preserve"> </v>
      </c>
      <c r="Y288" s="23" t="str">
        <f t="shared" si="18"/>
        <v xml:space="preserve"> </v>
      </c>
      <c r="Z288" s="23" t="str">
        <f t="shared" si="19"/>
        <v xml:space="preserve"> </v>
      </c>
      <c r="AA288" s="48" t="str">
        <f t="shared" si="16"/>
        <v xml:space="preserve"> </v>
      </c>
      <c r="AB288" s="26">
        <v>3.0000000000000001E-3</v>
      </c>
      <c r="AC288" s="20" t="s">
        <v>11</v>
      </c>
      <c r="AD288" s="26">
        <v>3.0000000000000001E-3</v>
      </c>
      <c r="AE288" s="20" t="s">
        <v>9</v>
      </c>
      <c r="AF288" s="19"/>
    </row>
    <row r="289" spans="1:32" s="1" customFormat="1" x14ac:dyDescent="0.2">
      <c r="C289" s="19"/>
      <c r="D289" s="19"/>
      <c r="E289" s="59"/>
      <c r="F289" s="30"/>
      <c r="G289" s="30"/>
      <c r="H289" s="19"/>
      <c r="I289" s="19"/>
      <c r="J289" s="19"/>
      <c r="K289" s="19"/>
      <c r="L289" s="19"/>
      <c r="M289" s="19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3" t="str">
        <f t="shared" si="17"/>
        <v xml:space="preserve"> </v>
      </c>
      <c r="Y289" s="23" t="str">
        <f t="shared" si="18"/>
        <v xml:space="preserve"> </v>
      </c>
      <c r="Z289" s="23" t="str">
        <f t="shared" si="19"/>
        <v xml:space="preserve"> </v>
      </c>
      <c r="AA289" s="48" t="str">
        <f t="shared" si="16"/>
        <v xml:space="preserve"> </v>
      </c>
      <c r="AB289" s="26"/>
      <c r="AC289" s="20"/>
      <c r="AD289" s="26"/>
      <c r="AE289" s="20"/>
      <c r="AF289" s="19"/>
    </row>
    <row r="290" spans="1:32" s="1" customFormat="1" x14ac:dyDescent="0.2">
      <c r="C290" s="19"/>
      <c r="D290" s="19"/>
      <c r="E290" s="59"/>
      <c r="F290" s="30"/>
      <c r="G290" s="30"/>
      <c r="H290" s="19"/>
      <c r="I290" s="19"/>
      <c r="J290" s="19"/>
      <c r="K290" s="19"/>
      <c r="L290" s="19"/>
      <c r="M290" s="19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3" t="str">
        <f t="shared" si="17"/>
        <v xml:space="preserve"> </v>
      </c>
      <c r="Y290" s="23" t="str">
        <f t="shared" si="18"/>
        <v xml:space="preserve"> </v>
      </c>
      <c r="Z290" s="23" t="str">
        <f t="shared" si="19"/>
        <v xml:space="preserve"> </v>
      </c>
      <c r="AA290" s="48" t="str">
        <f t="shared" si="16"/>
        <v xml:space="preserve"> </v>
      </c>
      <c r="AB290" s="26"/>
      <c r="AC290" s="20"/>
      <c r="AD290" s="26"/>
      <c r="AE290" s="20"/>
      <c r="AF290" s="19"/>
    </row>
    <row r="291" spans="1:32" x14ac:dyDescent="0.2">
      <c r="A291" s="1" t="s">
        <v>523</v>
      </c>
      <c r="F291" s="23"/>
      <c r="G291" s="23"/>
      <c r="H291" s="23"/>
      <c r="X291" s="23" t="str">
        <f t="shared" si="17"/>
        <v xml:space="preserve"> </v>
      </c>
      <c r="Y291" s="23" t="str">
        <f t="shared" si="18"/>
        <v xml:space="preserve"> </v>
      </c>
      <c r="Z291" s="23" t="str">
        <f t="shared" si="19"/>
        <v xml:space="preserve"> </v>
      </c>
      <c r="AA291" s="48" t="str">
        <f t="shared" si="16"/>
        <v xml:space="preserve"> </v>
      </c>
    </row>
    <row r="292" spans="1:32" x14ac:dyDescent="0.2">
      <c r="A292" s="1"/>
      <c r="F292" s="23"/>
      <c r="G292" s="23"/>
      <c r="H292" s="23"/>
      <c r="X292" s="23" t="str">
        <f t="shared" si="17"/>
        <v xml:space="preserve"> </v>
      </c>
      <c r="Y292" s="23" t="str">
        <f t="shared" si="18"/>
        <v xml:space="preserve"> </v>
      </c>
      <c r="Z292" s="23" t="str">
        <f t="shared" si="19"/>
        <v xml:space="preserve"> </v>
      </c>
      <c r="AA292" s="48" t="str">
        <f t="shared" si="16"/>
        <v xml:space="preserve"> </v>
      </c>
    </row>
    <row r="293" spans="1:32" x14ac:dyDescent="0.2">
      <c r="C293" s="19" t="s">
        <v>1737</v>
      </c>
      <c r="D293" s="20" t="s">
        <v>1346</v>
      </c>
      <c r="E293" s="59">
        <v>36168</v>
      </c>
      <c r="F293" s="30">
        <v>320</v>
      </c>
      <c r="G293" s="30">
        <v>5</v>
      </c>
      <c r="I293" s="26">
        <v>0.37619999999999998</v>
      </c>
      <c r="J293" s="26">
        <v>0.1222</v>
      </c>
      <c r="K293" s="26">
        <v>-0.1009</v>
      </c>
      <c r="L293" s="26">
        <v>0.1605</v>
      </c>
      <c r="M293" s="26">
        <v>0.12239999999999999</v>
      </c>
      <c r="N293" s="26">
        <v>0.1404</v>
      </c>
      <c r="O293" s="26">
        <v>0.1535</v>
      </c>
      <c r="P293" s="26">
        <v>4.5199999999999997E-2</v>
      </c>
      <c r="Q293" s="26">
        <v>0.18859999999999999</v>
      </c>
      <c r="R293" s="26">
        <v>-7.4700000000000003E-2</v>
      </c>
      <c r="S293" s="26">
        <v>0.21629999999999999</v>
      </c>
      <c r="T293" s="26">
        <v>-0.22800000000000001</v>
      </c>
      <c r="U293" s="26">
        <v>6.6000000000000003E-2</v>
      </c>
      <c r="V293" s="26">
        <v>-0.23499999999999999</v>
      </c>
      <c r="W293" s="26">
        <v>0.19589999999999999</v>
      </c>
      <c r="X293" s="23" t="str">
        <f t="shared" si="17"/>
        <v xml:space="preserve"> </v>
      </c>
      <c r="Y293" s="23">
        <f t="shared" si="18"/>
        <v>0.6216786904264322</v>
      </c>
      <c r="Z293" s="23">
        <f t="shared" si="19"/>
        <v>0.55421704477844891</v>
      </c>
      <c r="AA293" s="48" t="str">
        <f t="shared" si="16"/>
        <v xml:space="preserve"> </v>
      </c>
      <c r="AB293" s="26">
        <v>1.4999999999999999E-2</v>
      </c>
      <c r="AC293" s="20" t="s">
        <v>1347</v>
      </c>
      <c r="AD293" s="26">
        <v>1.8800000000000001E-2</v>
      </c>
      <c r="AE293" s="20" t="s">
        <v>11</v>
      </c>
    </row>
    <row r="294" spans="1:32" x14ac:dyDescent="0.2">
      <c r="C294" s="19" t="s">
        <v>157</v>
      </c>
      <c r="D294" s="20" t="s">
        <v>597</v>
      </c>
      <c r="E294" s="59">
        <v>32765</v>
      </c>
      <c r="F294" s="30">
        <v>233</v>
      </c>
      <c r="G294" s="30">
        <v>5</v>
      </c>
      <c r="H294" s="26">
        <v>-0.40799999999999997</v>
      </c>
      <c r="I294" s="26">
        <v>0.39200000000000002</v>
      </c>
      <c r="J294" s="26">
        <v>0.13100000000000001</v>
      </c>
      <c r="K294" s="26">
        <v>-0.16900000000000001</v>
      </c>
      <c r="L294" s="26">
        <v>0.222</v>
      </c>
      <c r="M294" s="26">
        <v>6.2E-2</v>
      </c>
      <c r="N294" s="26">
        <v>0.25</v>
      </c>
      <c r="O294" s="26">
        <v>0.189</v>
      </c>
      <c r="P294" s="26">
        <v>1.7000000000000001E-2</v>
      </c>
      <c r="Q294" s="26">
        <v>0.1691</v>
      </c>
      <c r="R294" s="26">
        <v>-0.08</v>
      </c>
      <c r="S294" s="26">
        <v>0.23050000000000001</v>
      </c>
      <c r="T294" s="26">
        <v>-0.09</v>
      </c>
      <c r="U294" s="26">
        <v>7.2999999999999995E-2</v>
      </c>
      <c r="V294" s="26">
        <v>-0.32200000000000001</v>
      </c>
      <c r="W294" s="26">
        <v>0.16300000000000001</v>
      </c>
      <c r="X294" s="23">
        <f t="shared" si="17"/>
        <v>0.5481204327763487</v>
      </c>
      <c r="Y294" s="23">
        <f t="shared" si="18"/>
        <v>0.66104422556626363</v>
      </c>
      <c r="Z294" s="23">
        <f t="shared" si="19"/>
        <v>0.63572000839627196</v>
      </c>
      <c r="AA294" s="48">
        <f t="shared" ref="AA294:AA357" si="20" xml:space="preserve">
IF(X294=" "," ",
(1+X294)^(1/16)-1
)</f>
        <v>2.7691575509399158E-2</v>
      </c>
      <c r="AB294" s="28">
        <v>1.7999999999999999E-2</v>
      </c>
      <c r="AC294" s="20" t="s">
        <v>218</v>
      </c>
      <c r="AD294" s="26">
        <v>2.12E-2</v>
      </c>
      <c r="AE294" s="26" t="s">
        <v>11</v>
      </c>
    </row>
    <row r="295" spans="1:32" x14ac:dyDescent="0.2">
      <c r="C295" s="19" t="s">
        <v>1162</v>
      </c>
      <c r="D295" s="20" t="s">
        <v>850</v>
      </c>
      <c r="E295" s="60">
        <v>39413</v>
      </c>
      <c r="F295" s="30">
        <v>88</v>
      </c>
      <c r="G295" s="30">
        <v>5</v>
      </c>
      <c r="H295" s="26">
        <v>-0.38</v>
      </c>
      <c r="I295" s="26">
        <v>0.53</v>
      </c>
      <c r="J295" s="26">
        <v>0.14000000000000001</v>
      </c>
      <c r="K295" s="26">
        <v>-0.14000000000000001</v>
      </c>
      <c r="L295" s="26">
        <v>0.18</v>
      </c>
      <c r="M295" s="26">
        <v>0.12</v>
      </c>
      <c r="N295" s="26">
        <v>0.16</v>
      </c>
      <c r="O295" s="26">
        <v>0.18</v>
      </c>
      <c r="P295" s="26">
        <v>1.4E-2</v>
      </c>
      <c r="Q295" s="26">
        <v>0.17299999999999999</v>
      </c>
      <c r="R295" s="26">
        <v>-0.1007</v>
      </c>
      <c r="S295" s="26">
        <v>0.18</v>
      </c>
      <c r="T295" s="26">
        <v>-0.24110000000000001</v>
      </c>
      <c r="U295" s="26">
        <v>0.04</v>
      </c>
      <c r="V295" s="26">
        <v>-0.27800000000000002</v>
      </c>
      <c r="W295" s="26">
        <v>0.2</v>
      </c>
      <c r="X295" s="23">
        <f t="shared" si="17"/>
        <v>0.45206264448328914</v>
      </c>
      <c r="Y295" s="23">
        <f t="shared" si="18"/>
        <v>0.34275686467156463</v>
      </c>
      <c r="Z295" s="23">
        <f t="shared" si="19"/>
        <v>0.32317389108352867</v>
      </c>
      <c r="AA295" s="48">
        <f t="shared" si="20"/>
        <v>2.3585404476474947E-2</v>
      </c>
      <c r="AB295" s="28">
        <v>2.1999999999999999E-2</v>
      </c>
      <c r="AC295" s="20" t="s">
        <v>725</v>
      </c>
      <c r="AD295" s="26">
        <v>2.1999999999999999E-2</v>
      </c>
      <c r="AE295" s="26" t="s">
        <v>11</v>
      </c>
    </row>
    <row r="296" spans="1:32" x14ac:dyDescent="0.2">
      <c r="C296" s="19" t="s">
        <v>596</v>
      </c>
      <c r="D296" s="20" t="s">
        <v>595</v>
      </c>
      <c r="E296" s="60">
        <v>39413</v>
      </c>
      <c r="F296" s="30">
        <v>88</v>
      </c>
      <c r="G296" s="30">
        <v>5</v>
      </c>
      <c r="H296" s="26">
        <v>-0.38</v>
      </c>
      <c r="I296" s="26">
        <v>0.53</v>
      </c>
      <c r="J296" s="26">
        <v>0.14000000000000001</v>
      </c>
      <c r="K296" s="26">
        <v>-0.14000000000000001</v>
      </c>
      <c r="L296" s="26">
        <v>0.18</v>
      </c>
      <c r="M296" s="26">
        <v>0.12</v>
      </c>
      <c r="N296" s="26">
        <v>0.16</v>
      </c>
      <c r="O296" s="26">
        <v>0.18</v>
      </c>
      <c r="P296" s="26">
        <v>2.5999999999999999E-2</v>
      </c>
      <c r="Q296" s="26">
        <v>0.18</v>
      </c>
      <c r="R296" s="26">
        <v>-0.1</v>
      </c>
      <c r="S296" s="26">
        <v>0.191</v>
      </c>
      <c r="T296" s="26">
        <v>-0.23499999999999999</v>
      </c>
      <c r="U296" s="26">
        <v>0.05</v>
      </c>
      <c r="V296" s="26">
        <v>-0.27</v>
      </c>
      <c r="W296" s="26">
        <v>0.21</v>
      </c>
      <c r="X296" s="23">
        <f t="shared" si="17"/>
        <v>0.54906290121514001</v>
      </c>
      <c r="Y296" s="23">
        <f t="shared" si="18"/>
        <v>0.43245530922313935</v>
      </c>
      <c r="Z296" s="23">
        <f t="shared" si="19"/>
        <v>0.4115641596601689</v>
      </c>
      <c r="AA296" s="48">
        <f t="shared" si="20"/>
        <v>2.7730666887808786E-2</v>
      </c>
      <c r="AB296" s="28">
        <v>1.4E-2</v>
      </c>
      <c r="AC296" s="20" t="s">
        <v>725</v>
      </c>
      <c r="AD296" s="26"/>
      <c r="AE296" s="26" t="s">
        <v>11</v>
      </c>
    </row>
    <row r="297" spans="1:32" x14ac:dyDescent="0.2">
      <c r="C297" s="19" t="s">
        <v>1524</v>
      </c>
      <c r="D297" s="20" t="s">
        <v>1550</v>
      </c>
      <c r="E297" s="59">
        <v>41640</v>
      </c>
      <c r="F297" s="30">
        <v>146</v>
      </c>
      <c r="G297" s="30">
        <v>5</v>
      </c>
      <c r="O297" s="26">
        <v>0.17799999999999999</v>
      </c>
      <c r="P297" s="26">
        <v>0.05</v>
      </c>
      <c r="Q297" s="26">
        <v>0.16300000000000001</v>
      </c>
      <c r="R297" s="26">
        <v>-8.7999999999999995E-2</v>
      </c>
      <c r="S297" s="26">
        <v>0.22700000000000001</v>
      </c>
      <c r="T297" s="26">
        <v>0</v>
      </c>
      <c r="U297" s="26">
        <v>0.14960000000000001</v>
      </c>
      <c r="V297" s="26">
        <v>-0.30599999999999999</v>
      </c>
      <c r="W297" s="26">
        <v>0.14599999999999999</v>
      </c>
      <c r="X297" s="23" t="str">
        <f t="shared" si="17"/>
        <v xml:space="preserve"> </v>
      </c>
      <c r="Y297" s="23" t="str">
        <f t="shared" si="18"/>
        <v xml:space="preserve"> </v>
      </c>
      <c r="Z297" s="23" t="str">
        <f t="shared" si="19"/>
        <v xml:space="preserve"> </v>
      </c>
      <c r="AA297" s="48" t="str">
        <f t="shared" si="20"/>
        <v xml:space="preserve"> </v>
      </c>
      <c r="AB297" s="26">
        <v>2.2200000000000001E-2</v>
      </c>
      <c r="AC297" s="20" t="s">
        <v>1624</v>
      </c>
      <c r="AD297" s="26">
        <v>2.2200000000000001E-2</v>
      </c>
      <c r="AE297" s="20" t="s">
        <v>11</v>
      </c>
    </row>
    <row r="298" spans="1:32" x14ac:dyDescent="0.2">
      <c r="C298" s="19" t="s">
        <v>653</v>
      </c>
      <c r="D298" s="20" t="s">
        <v>654</v>
      </c>
      <c r="E298" s="59">
        <v>26835</v>
      </c>
      <c r="F298" s="30">
        <v>80</v>
      </c>
      <c r="G298" s="30">
        <v>5</v>
      </c>
      <c r="H298" s="23">
        <v>-0.33500000000000002</v>
      </c>
      <c r="I298" s="26">
        <v>0.371</v>
      </c>
      <c r="J298" s="26">
        <v>0.158</v>
      </c>
      <c r="K298" s="26">
        <v>-0.14299999999999999</v>
      </c>
      <c r="L298" s="26">
        <v>0.20699999999999999</v>
      </c>
      <c r="M298" s="26">
        <v>0.107</v>
      </c>
      <c r="N298" s="26">
        <v>0.14499999999999999</v>
      </c>
      <c r="O298" s="26">
        <v>0.14699999999999999</v>
      </c>
      <c r="P298" s="26">
        <v>5.6000000000000001E-2</v>
      </c>
      <c r="Q298" s="26">
        <v>0.14499999999999999</v>
      </c>
      <c r="R298" s="26">
        <v>-0.13800000000000001</v>
      </c>
      <c r="S298" s="26">
        <v>0.26800000000000002</v>
      </c>
      <c r="T298" s="26">
        <v>-0.113</v>
      </c>
      <c r="U298" s="26">
        <v>8.6999999999999994E-2</v>
      </c>
      <c r="V298" s="26"/>
      <c r="W298" s="26">
        <v>0.109</v>
      </c>
      <c r="X298" s="23" t="str">
        <f t="shared" si="17"/>
        <v xml:space="preserve"> </v>
      </c>
      <c r="Y298" s="23" t="str">
        <f t="shared" si="18"/>
        <v xml:space="preserve"> </v>
      </c>
      <c r="Z298" s="23" t="str">
        <f t="shared" si="19"/>
        <v xml:space="preserve"> </v>
      </c>
      <c r="AA298" s="48" t="str">
        <f t="shared" si="20"/>
        <v xml:space="preserve"> </v>
      </c>
      <c r="AB298" s="26">
        <v>1.1599999999999999E-2</v>
      </c>
      <c r="AC298" s="20" t="s">
        <v>11</v>
      </c>
      <c r="AD298" s="26">
        <v>1.1599999999999999E-2</v>
      </c>
      <c r="AE298" s="20" t="s">
        <v>11</v>
      </c>
    </row>
    <row r="299" spans="1:32" x14ac:dyDescent="0.2">
      <c r="C299" s="19" t="s">
        <v>932</v>
      </c>
      <c r="D299" s="20" t="s">
        <v>933</v>
      </c>
      <c r="E299" s="59">
        <v>37393</v>
      </c>
      <c r="F299" s="30">
        <v>77</v>
      </c>
      <c r="G299" s="30">
        <v>5</v>
      </c>
      <c r="H299" s="23">
        <v>-0.42399999999999999</v>
      </c>
      <c r="I299" s="26">
        <v>0.317</v>
      </c>
      <c r="J299" s="26">
        <v>0.13400000000000001</v>
      </c>
      <c r="K299" s="26">
        <v>-0.13600000000000001</v>
      </c>
      <c r="L299" s="26">
        <v>0.24399999999999999</v>
      </c>
      <c r="M299" s="26">
        <v>8.3000000000000004E-2</v>
      </c>
      <c r="N299" s="26">
        <v>0.192</v>
      </c>
      <c r="O299" s="26">
        <v>0.16400000000000001</v>
      </c>
      <c r="P299" s="26">
        <v>-4.9000000000000002E-2</v>
      </c>
      <c r="Q299" s="26">
        <v>0.19</v>
      </c>
      <c r="R299" s="26">
        <v>-9.9000000000000005E-2</v>
      </c>
      <c r="S299" s="26">
        <v>0.31859999999999999</v>
      </c>
      <c r="T299" s="26">
        <v>5.8000000000000003E-2</v>
      </c>
      <c r="U299" s="26">
        <v>0.17299999999999999</v>
      </c>
      <c r="V299" s="26"/>
      <c r="W299" s="26">
        <v>0.155</v>
      </c>
      <c r="X299" s="23" t="str">
        <f t="shared" si="17"/>
        <v xml:space="preserve"> </v>
      </c>
      <c r="Y299" s="23" t="str">
        <f t="shared" si="18"/>
        <v xml:space="preserve"> </v>
      </c>
      <c r="Z299" s="23" t="str">
        <f t="shared" si="19"/>
        <v xml:space="preserve"> </v>
      </c>
      <c r="AA299" s="48" t="str">
        <f t="shared" si="20"/>
        <v xml:space="preserve"> </v>
      </c>
      <c r="AB299" s="26">
        <v>1.4999999999999999E-2</v>
      </c>
      <c r="AC299" s="20" t="s">
        <v>11</v>
      </c>
      <c r="AD299" s="26">
        <v>1.77E-2</v>
      </c>
      <c r="AE299" s="20" t="s">
        <v>11</v>
      </c>
    </row>
    <row r="300" spans="1:32" x14ac:dyDescent="0.2">
      <c r="C300" s="19" t="s">
        <v>616</v>
      </c>
      <c r="D300" s="20" t="s">
        <v>617</v>
      </c>
      <c r="E300" s="59">
        <v>42143</v>
      </c>
      <c r="F300" s="30">
        <v>24</v>
      </c>
      <c r="G300" s="30">
        <v>6</v>
      </c>
      <c r="H300" s="23"/>
      <c r="I300" s="34"/>
      <c r="J300" s="34"/>
      <c r="K300" s="26"/>
      <c r="L300" s="26"/>
      <c r="M300" s="26"/>
      <c r="N300" s="26"/>
      <c r="O300" s="26"/>
      <c r="P300" s="26">
        <v>8.9999999999999993E-3</v>
      </c>
      <c r="Q300" s="26">
        <v>0.17199999999999999</v>
      </c>
      <c r="R300" s="26">
        <v>-0.08</v>
      </c>
      <c r="S300" s="26">
        <v>0.2</v>
      </c>
      <c r="T300" s="26">
        <v>-0.10199999999999999</v>
      </c>
      <c r="U300" s="26">
        <v>0.16600000000000001</v>
      </c>
      <c r="V300" s="26"/>
      <c r="W300" s="26">
        <v>0.125</v>
      </c>
      <c r="X300" s="23" t="str">
        <f t="shared" si="17"/>
        <v xml:space="preserve"> </v>
      </c>
      <c r="Y300" s="23" t="str">
        <f t="shared" si="18"/>
        <v xml:space="preserve"> </v>
      </c>
      <c r="Z300" s="23" t="str">
        <f t="shared" si="19"/>
        <v xml:space="preserve"> </v>
      </c>
      <c r="AA300" s="48" t="str">
        <f t="shared" si="20"/>
        <v xml:space="preserve"> </v>
      </c>
      <c r="AB300" s="26">
        <v>2.4E-2</v>
      </c>
      <c r="AC300" s="20" t="s">
        <v>218</v>
      </c>
      <c r="AD300" s="26">
        <v>2.8000000000000001E-2</v>
      </c>
      <c r="AE300" s="20" t="s">
        <v>11</v>
      </c>
    </row>
    <row r="301" spans="1:32" x14ac:dyDescent="0.2">
      <c r="C301" s="19" t="s">
        <v>1182</v>
      </c>
      <c r="D301" s="20" t="s">
        <v>1183</v>
      </c>
      <c r="E301" s="60">
        <v>41992</v>
      </c>
      <c r="F301" s="25">
        <v>29</v>
      </c>
      <c r="G301" s="30">
        <v>4</v>
      </c>
      <c r="H301" s="19"/>
      <c r="I301" s="19"/>
      <c r="J301" s="19"/>
      <c r="K301" s="19"/>
      <c r="L301" s="19"/>
      <c r="M301" s="19"/>
      <c r="N301" s="19"/>
      <c r="O301" s="28">
        <v>8.0500000000000002E-2</v>
      </c>
      <c r="P301" s="28">
        <v>4.7899999999999998E-2</v>
      </c>
      <c r="Q301" s="28">
        <v>6.1600000000000002E-2</v>
      </c>
      <c r="R301" s="28">
        <v>-6.8400000000000002E-2</v>
      </c>
      <c r="S301" s="28">
        <v>7.7299999999999994E-2</v>
      </c>
      <c r="T301" s="28">
        <v>-1.7000000000000001E-2</v>
      </c>
      <c r="U301" s="28">
        <v>1.7999999999999999E-2</v>
      </c>
      <c r="V301" s="28"/>
      <c r="W301" s="26"/>
      <c r="X301" s="23" t="str">
        <f t="shared" si="17"/>
        <v xml:space="preserve"> </v>
      </c>
      <c r="Y301" s="23" t="str">
        <f t="shared" si="18"/>
        <v xml:space="preserve"> </v>
      </c>
      <c r="Z301" s="23" t="str">
        <f t="shared" si="19"/>
        <v xml:space="preserve"> </v>
      </c>
      <c r="AA301" s="48" t="str">
        <f t="shared" si="20"/>
        <v xml:space="preserve"> </v>
      </c>
      <c r="AB301" s="26">
        <v>1.6E-2</v>
      </c>
      <c r="AC301" s="28" t="s">
        <v>273</v>
      </c>
      <c r="AD301" s="29">
        <v>1.6E-2</v>
      </c>
      <c r="AE301" s="20" t="s">
        <v>11</v>
      </c>
    </row>
    <row r="302" spans="1:32" x14ac:dyDescent="0.2">
      <c r="C302" s="19" t="s">
        <v>1588</v>
      </c>
      <c r="D302" s="20" t="s">
        <v>1589</v>
      </c>
      <c r="F302" s="30">
        <v>111</v>
      </c>
      <c r="G302" s="30">
        <v>4</v>
      </c>
      <c r="Q302" s="26">
        <v>0.12820000000000001</v>
      </c>
      <c r="R302" s="26">
        <v>-9.1499999999999998E-2</v>
      </c>
      <c r="S302" s="26">
        <v>0.2747</v>
      </c>
      <c r="T302" s="26">
        <v>-0.11</v>
      </c>
      <c r="U302" s="26">
        <v>0.17799999999999999</v>
      </c>
      <c r="V302" s="26"/>
      <c r="W302" s="26">
        <v>0.154</v>
      </c>
      <c r="X302" s="23" t="str">
        <f t="shared" si="17"/>
        <v xml:space="preserve"> </v>
      </c>
      <c r="Y302" s="23" t="str">
        <f t="shared" si="18"/>
        <v xml:space="preserve"> </v>
      </c>
      <c r="Z302" s="23" t="str">
        <f t="shared" si="19"/>
        <v xml:space="preserve"> </v>
      </c>
      <c r="AA302" s="48" t="str">
        <f t="shared" si="20"/>
        <v xml:space="preserve"> </v>
      </c>
      <c r="AB302" s="26">
        <v>1.4999999999999999E-2</v>
      </c>
      <c r="AC302" s="20" t="s">
        <v>9</v>
      </c>
      <c r="AD302" s="26">
        <v>1.5699999999999999E-2</v>
      </c>
      <c r="AE302" s="20" t="s">
        <v>11</v>
      </c>
    </row>
    <row r="303" spans="1:32" x14ac:dyDescent="0.2">
      <c r="C303" s="19" t="s">
        <v>722</v>
      </c>
      <c r="D303" s="20" t="s">
        <v>721</v>
      </c>
      <c r="E303" s="60">
        <v>41991</v>
      </c>
      <c r="F303" s="25">
        <v>158</v>
      </c>
      <c r="G303" s="30">
        <v>4</v>
      </c>
      <c r="H303" s="19"/>
      <c r="I303" s="19"/>
      <c r="J303" s="19"/>
      <c r="K303" s="19"/>
      <c r="L303" s="19"/>
      <c r="M303" s="19"/>
      <c r="N303" s="19"/>
      <c r="O303" s="28">
        <v>2.4899999999999999E-2</v>
      </c>
      <c r="P303" s="28">
        <v>7.6E-3</v>
      </c>
      <c r="Q303" s="28">
        <v>5.0299999999999997E-2</v>
      </c>
      <c r="R303" s="28">
        <v>-6.5000000000000002E-2</v>
      </c>
      <c r="S303" s="28">
        <v>0.13769999999999999</v>
      </c>
      <c r="T303" s="28">
        <v>-1.7000000000000001E-2</v>
      </c>
      <c r="U303" s="28">
        <v>0.188</v>
      </c>
      <c r="V303" s="28"/>
      <c r="W303" s="28">
        <v>4.2000000000000003E-2</v>
      </c>
      <c r="X303" s="23" t="str">
        <f t="shared" si="17"/>
        <v xml:space="preserve"> </v>
      </c>
      <c r="Y303" s="23" t="str">
        <f t="shared" si="18"/>
        <v xml:space="preserve"> </v>
      </c>
      <c r="Z303" s="23" t="str">
        <f t="shared" si="19"/>
        <v xml:space="preserve"> </v>
      </c>
      <c r="AA303" s="48" t="str">
        <f t="shared" si="20"/>
        <v xml:space="preserve"> </v>
      </c>
      <c r="AB303" s="26">
        <v>6.0000000000000001E-3</v>
      </c>
      <c r="AC303" s="28" t="s">
        <v>11</v>
      </c>
      <c r="AD303" s="29">
        <v>8.2000000000000007E-3</v>
      </c>
      <c r="AE303" s="20" t="s">
        <v>11</v>
      </c>
    </row>
    <row r="304" spans="1:32" x14ac:dyDescent="0.2">
      <c r="C304" s="19" t="s">
        <v>1058</v>
      </c>
      <c r="D304" s="20" t="s">
        <v>1059</v>
      </c>
      <c r="E304" s="59">
        <v>41043</v>
      </c>
      <c r="F304" s="30">
        <v>3070</v>
      </c>
      <c r="G304" s="30">
        <v>4</v>
      </c>
      <c r="H304" s="36"/>
      <c r="I304" s="36"/>
      <c r="J304" s="36"/>
      <c r="K304" s="36"/>
      <c r="L304" s="37">
        <v>4.0800000000000003E-2</v>
      </c>
      <c r="M304" s="37">
        <v>4.1700000000000001E-2</v>
      </c>
      <c r="N304" s="37">
        <v>6.6600000000000006E-2</v>
      </c>
      <c r="O304" s="37">
        <v>4.7300000000000002E-2</v>
      </c>
      <c r="P304" s="37">
        <v>4.3299999999999998E-2</v>
      </c>
      <c r="Q304" s="37">
        <v>4.5499999999999999E-2</v>
      </c>
      <c r="R304" s="37">
        <v>1.6500000000000001E-2</v>
      </c>
      <c r="S304" s="37">
        <v>6.0299999999999999E-2</v>
      </c>
      <c r="T304" s="37"/>
      <c r="U304" s="37"/>
      <c r="V304" s="37"/>
      <c r="W304" s="37">
        <v>-3.6799999999999999E-2</v>
      </c>
      <c r="X304" s="23" t="str">
        <f t="shared" si="17"/>
        <v xml:space="preserve"> </v>
      </c>
      <c r="Y304" s="23" t="str">
        <f t="shared" si="18"/>
        <v xml:space="preserve"> </v>
      </c>
      <c r="Z304" s="23" t="str">
        <f t="shared" si="19"/>
        <v xml:space="preserve"> </v>
      </c>
      <c r="AA304" s="48" t="str">
        <f t="shared" si="20"/>
        <v xml:space="preserve"> </v>
      </c>
      <c r="AB304" s="37"/>
      <c r="AC304" s="36"/>
      <c r="AD304" s="26"/>
      <c r="AE304" s="20" t="s">
        <v>11</v>
      </c>
    </row>
    <row r="305" spans="1:31" x14ac:dyDescent="0.2">
      <c r="C305" s="19" t="s">
        <v>30</v>
      </c>
      <c r="F305" s="30"/>
      <c r="G305" s="30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3" t="str">
        <f t="shared" si="17"/>
        <v xml:space="preserve"> </v>
      </c>
      <c r="Y305" s="23" t="str">
        <f t="shared" si="18"/>
        <v xml:space="preserve"> </v>
      </c>
      <c r="Z305" s="23" t="str">
        <f t="shared" si="19"/>
        <v xml:space="preserve"> </v>
      </c>
      <c r="AA305" s="48" t="str">
        <f t="shared" si="20"/>
        <v xml:space="preserve"> </v>
      </c>
      <c r="AB305" s="27"/>
      <c r="AD305" s="26"/>
      <c r="AE305" s="26"/>
    </row>
    <row r="306" spans="1:31" x14ac:dyDescent="0.2">
      <c r="C306" s="19" t="s">
        <v>362</v>
      </c>
      <c r="F306" s="30"/>
      <c r="G306" s="30"/>
      <c r="H306" s="23"/>
      <c r="I306" s="34"/>
      <c r="J306" s="34"/>
      <c r="K306" s="34"/>
      <c r="L306" s="34"/>
      <c r="M306" s="34"/>
      <c r="N306" s="34"/>
      <c r="O306" s="34"/>
      <c r="P306" s="26"/>
      <c r="Q306" s="26"/>
      <c r="R306" s="26"/>
      <c r="S306" s="26"/>
      <c r="T306" s="26"/>
      <c r="U306" s="26"/>
      <c r="V306" s="26"/>
      <c r="W306" s="26"/>
      <c r="X306" s="23" t="str">
        <f t="shared" si="17"/>
        <v xml:space="preserve"> </v>
      </c>
      <c r="Y306" s="23" t="str">
        <f t="shared" si="18"/>
        <v xml:space="preserve"> </v>
      </c>
      <c r="Z306" s="23" t="str">
        <f t="shared" si="19"/>
        <v xml:space="preserve"> </v>
      </c>
      <c r="AA306" s="48" t="str">
        <f t="shared" si="20"/>
        <v xml:space="preserve"> </v>
      </c>
      <c r="AB306" s="27"/>
      <c r="AD306" s="26"/>
      <c r="AE306" s="26"/>
    </row>
    <row r="307" spans="1:31" x14ac:dyDescent="0.2">
      <c r="C307" s="19" t="s">
        <v>1449</v>
      </c>
      <c r="X307" s="23" t="str">
        <f t="shared" si="17"/>
        <v xml:space="preserve"> </v>
      </c>
      <c r="Y307" s="23" t="str">
        <f t="shared" si="18"/>
        <v xml:space="preserve"> </v>
      </c>
      <c r="Z307" s="23" t="str">
        <f t="shared" si="19"/>
        <v xml:space="preserve"> </v>
      </c>
      <c r="AA307" s="48" t="str">
        <f t="shared" si="20"/>
        <v xml:space="preserve"> </v>
      </c>
    </row>
    <row r="308" spans="1:31" x14ac:dyDescent="0.2">
      <c r="C308" s="19" t="s">
        <v>1769</v>
      </c>
      <c r="D308" s="20" t="s">
        <v>1239</v>
      </c>
      <c r="E308" s="59">
        <v>32371</v>
      </c>
      <c r="F308" s="30">
        <v>247</v>
      </c>
      <c r="G308" s="30">
        <v>5</v>
      </c>
      <c r="I308" s="26">
        <v>0.42799999999999999</v>
      </c>
      <c r="J308" s="26">
        <v>0.14099999999999999</v>
      </c>
      <c r="K308" s="26">
        <v>-0.161</v>
      </c>
      <c r="L308" s="26">
        <v>0.23499999999999999</v>
      </c>
      <c r="M308" s="26">
        <v>8.7999999999999995E-2</v>
      </c>
      <c r="N308" s="26">
        <v>0.1817</v>
      </c>
      <c r="O308" s="26">
        <v>0.1875</v>
      </c>
      <c r="P308" s="26">
        <v>2.0799999999999999E-2</v>
      </c>
      <c r="Q308" s="26">
        <v>0.18190000000000001</v>
      </c>
      <c r="R308" s="26">
        <v>-4.24E-2</v>
      </c>
      <c r="S308" s="26">
        <v>0.23180000000000001</v>
      </c>
      <c r="T308" s="26">
        <v>-5.7000000000000002E-2</v>
      </c>
      <c r="U308" s="26">
        <v>0.13700000000000001</v>
      </c>
      <c r="V308" s="26"/>
      <c r="W308" s="26">
        <v>0.1663</v>
      </c>
      <c r="X308" s="23" t="str">
        <f t="shared" si="17"/>
        <v xml:space="preserve"> </v>
      </c>
      <c r="Y308" s="23" t="str">
        <f t="shared" si="18"/>
        <v xml:space="preserve"> </v>
      </c>
      <c r="Z308" s="23" t="str">
        <f t="shared" si="19"/>
        <v xml:space="preserve"> </v>
      </c>
      <c r="AA308" s="48" t="str">
        <f t="shared" si="20"/>
        <v xml:space="preserve"> </v>
      </c>
      <c r="AB308" s="26">
        <v>1.196E-2</v>
      </c>
      <c r="AC308" s="20" t="s">
        <v>11</v>
      </c>
      <c r="AD308" s="26">
        <v>1.2200000000000001E-2</v>
      </c>
      <c r="AE308" s="20" t="s">
        <v>11</v>
      </c>
    </row>
    <row r="309" spans="1:31" x14ac:dyDescent="0.2">
      <c r="E309" s="59"/>
      <c r="F309" s="30"/>
      <c r="G309" s="30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3" t="str">
        <f t="shared" si="17"/>
        <v xml:space="preserve"> </v>
      </c>
      <c r="Y309" s="23" t="str">
        <f t="shared" si="18"/>
        <v xml:space="preserve"> </v>
      </c>
      <c r="Z309" s="23" t="str">
        <f t="shared" si="19"/>
        <v xml:space="preserve"> </v>
      </c>
      <c r="AA309" s="48" t="str">
        <f t="shared" si="20"/>
        <v xml:space="preserve"> </v>
      </c>
      <c r="AB309" s="26"/>
      <c r="AD309" s="26"/>
    </row>
    <row r="310" spans="1:31" s="1" customFormat="1" x14ac:dyDescent="0.2">
      <c r="C310" s="1" t="s">
        <v>1181</v>
      </c>
      <c r="D310" s="2"/>
      <c r="E310" s="60"/>
      <c r="F310" s="17"/>
      <c r="G310" s="11"/>
      <c r="O310" s="13">
        <v>0.126</v>
      </c>
      <c r="P310" s="13">
        <v>3.7999999999999999E-2</v>
      </c>
      <c r="Q310" s="13">
        <v>0.17599999999999999</v>
      </c>
      <c r="R310" s="13">
        <v>-7.4999999999999997E-2</v>
      </c>
      <c r="S310" s="13">
        <v>0.2223</v>
      </c>
      <c r="T310" s="13">
        <v>-0.107</v>
      </c>
      <c r="U310" s="13">
        <v>2.06E-2</v>
      </c>
      <c r="V310" s="13">
        <v>-0.34570000000000001</v>
      </c>
      <c r="W310" s="13">
        <v>0.15</v>
      </c>
      <c r="X310" s="23" t="str">
        <f t="shared" si="17"/>
        <v xml:space="preserve"> </v>
      </c>
      <c r="Y310" s="23" t="str">
        <f t="shared" si="18"/>
        <v xml:space="preserve"> </v>
      </c>
      <c r="Z310" s="23" t="str">
        <f t="shared" si="19"/>
        <v xml:space="preserve"> </v>
      </c>
      <c r="AA310" s="48" t="str">
        <f t="shared" si="20"/>
        <v xml:space="preserve"> </v>
      </c>
      <c r="AB310" s="12"/>
      <c r="AC310" s="13"/>
      <c r="AD310" s="40"/>
      <c r="AE310" s="2"/>
    </row>
    <row r="311" spans="1:31" x14ac:dyDescent="0.2">
      <c r="E311" s="59"/>
      <c r="F311" s="30"/>
      <c r="G311" s="30"/>
      <c r="H311" s="23"/>
      <c r="I311" s="34"/>
      <c r="J311" s="34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3" t="str">
        <f t="shared" si="17"/>
        <v xml:space="preserve"> </v>
      </c>
      <c r="Y311" s="23" t="str">
        <f t="shared" si="18"/>
        <v xml:space="preserve"> </v>
      </c>
      <c r="Z311" s="23" t="str">
        <f t="shared" si="19"/>
        <v xml:space="preserve"> </v>
      </c>
      <c r="AA311" s="48" t="str">
        <f t="shared" si="20"/>
        <v xml:space="preserve"> </v>
      </c>
      <c r="AB311" s="26"/>
      <c r="AD311" s="26"/>
    </row>
    <row r="312" spans="1:31" x14ac:dyDescent="0.2">
      <c r="F312" s="23"/>
      <c r="G312" s="23"/>
      <c r="H312" s="23"/>
      <c r="X312" s="23" t="str">
        <f t="shared" si="17"/>
        <v xml:space="preserve"> </v>
      </c>
      <c r="Y312" s="23" t="str">
        <f t="shared" si="18"/>
        <v xml:space="preserve"> </v>
      </c>
      <c r="Z312" s="23" t="str">
        <f t="shared" si="19"/>
        <v xml:space="preserve"> </v>
      </c>
      <c r="AA312" s="48" t="str">
        <f t="shared" si="20"/>
        <v xml:space="preserve"> </v>
      </c>
    </row>
    <row r="313" spans="1:31" x14ac:dyDescent="0.2">
      <c r="A313" s="1" t="s">
        <v>5</v>
      </c>
      <c r="F313" s="23"/>
      <c r="G313" s="23"/>
      <c r="H313" s="23"/>
      <c r="X313" s="23" t="str">
        <f t="shared" si="17"/>
        <v xml:space="preserve"> </v>
      </c>
      <c r="Y313" s="23" t="str">
        <f t="shared" si="18"/>
        <v xml:space="preserve"> </v>
      </c>
      <c r="Z313" s="23" t="str">
        <f t="shared" si="19"/>
        <v xml:space="preserve"> </v>
      </c>
      <c r="AA313" s="48" t="str">
        <f t="shared" si="20"/>
        <v xml:space="preserve"> </v>
      </c>
    </row>
    <row r="314" spans="1:31" x14ac:dyDescent="0.2">
      <c r="A314" s="1"/>
      <c r="F314" s="23"/>
      <c r="G314" s="23"/>
      <c r="H314" s="23"/>
      <c r="X314" s="23" t="str">
        <f t="shared" si="17"/>
        <v xml:space="preserve"> </v>
      </c>
      <c r="Y314" s="23" t="str">
        <f t="shared" si="18"/>
        <v xml:space="preserve"> </v>
      </c>
      <c r="Z314" s="23" t="str">
        <f t="shared" si="19"/>
        <v xml:space="preserve"> </v>
      </c>
      <c r="AA314" s="48" t="str">
        <f t="shared" si="20"/>
        <v xml:space="preserve"> </v>
      </c>
    </row>
    <row r="315" spans="1:31" x14ac:dyDescent="0.2">
      <c r="C315" s="19" t="s">
        <v>1862</v>
      </c>
      <c r="D315" s="20" t="s">
        <v>1704</v>
      </c>
      <c r="F315" s="30">
        <v>3360</v>
      </c>
      <c r="G315" s="30">
        <v>6</v>
      </c>
      <c r="J315" s="26">
        <v>1E-3</v>
      </c>
      <c r="K315" s="26">
        <v>-0.13600000000000001</v>
      </c>
      <c r="L315" s="26">
        <v>0.20100000000000001</v>
      </c>
      <c r="M315" s="26">
        <v>0.219</v>
      </c>
      <c r="N315" s="26">
        <v>2.4E-2</v>
      </c>
      <c r="O315" s="26">
        <v>0.11700000000000001</v>
      </c>
      <c r="P315" s="26">
        <v>8.6999999999999994E-2</v>
      </c>
      <c r="Q315" s="26">
        <v>0.124</v>
      </c>
      <c r="R315" s="26">
        <v>-8.2000000000000003E-2</v>
      </c>
      <c r="S315" s="26">
        <v>0.30199999999999999</v>
      </c>
      <c r="T315" s="26">
        <v>-5.11E-2</v>
      </c>
      <c r="U315" s="26">
        <v>0.31</v>
      </c>
      <c r="V315" s="26">
        <v>-6.6000000000000003E-2</v>
      </c>
      <c r="W315" s="26">
        <v>0.19889999999999999</v>
      </c>
      <c r="X315" s="23" t="str">
        <f t="shared" si="17"/>
        <v xml:space="preserve"> </v>
      </c>
      <c r="Y315" s="23">
        <f t="shared" si="18"/>
        <v>1.940929980845373</v>
      </c>
      <c r="Z315" s="23">
        <f t="shared" si="19"/>
        <v>1.8341833009966346</v>
      </c>
      <c r="AA315" s="48" t="str">
        <f t="shared" si="20"/>
        <v xml:space="preserve"> </v>
      </c>
      <c r="AB315" s="26">
        <v>2.5000000000000001E-3</v>
      </c>
      <c r="AC315" s="20" t="s">
        <v>11</v>
      </c>
      <c r="AD315" s="26">
        <v>2.5000000000000001E-3</v>
      </c>
      <c r="AE315" s="20" t="s">
        <v>9</v>
      </c>
    </row>
    <row r="316" spans="1:31" x14ac:dyDescent="0.2">
      <c r="C316" s="19" t="s">
        <v>20</v>
      </c>
      <c r="D316" s="20" t="s">
        <v>50</v>
      </c>
      <c r="E316" s="59">
        <v>38800</v>
      </c>
      <c r="F316" s="30">
        <v>2579</v>
      </c>
      <c r="G316" s="30">
        <v>6</v>
      </c>
      <c r="H316" s="23">
        <v>-0.315</v>
      </c>
      <c r="I316" s="26">
        <v>0.32300000000000001</v>
      </c>
      <c r="J316" s="26">
        <v>9.0999999999999998E-2</v>
      </c>
      <c r="K316" s="26">
        <v>-0.156</v>
      </c>
      <c r="L316" s="26">
        <v>0.307</v>
      </c>
      <c r="M316" s="26">
        <v>0.32300000000000001</v>
      </c>
      <c r="N316" s="26">
        <v>5.1999999999999998E-2</v>
      </c>
      <c r="O316" s="26">
        <v>0.18099999999999999</v>
      </c>
      <c r="P316" s="26">
        <v>5.3999999999999999E-2</v>
      </c>
      <c r="Q316" s="26">
        <v>0.1686</v>
      </c>
      <c r="R316" s="26">
        <v>-0.156</v>
      </c>
      <c r="S316" s="26">
        <v>0.25</v>
      </c>
      <c r="T316" s="26">
        <v>6.5000000000000002E-2</v>
      </c>
      <c r="U316" s="26">
        <v>0.21199999999999999</v>
      </c>
      <c r="V316" s="26">
        <v>-8.3000000000000004E-2</v>
      </c>
      <c r="W316" s="26">
        <v>6.3E-2</v>
      </c>
      <c r="X316" s="23">
        <f t="shared" si="17"/>
        <v>1.931112330038566</v>
      </c>
      <c r="Y316" s="23">
        <f t="shared" si="18"/>
        <v>1.9645398739262849</v>
      </c>
      <c r="Z316" s="23">
        <f t="shared" si="19"/>
        <v>1.6874430009811219</v>
      </c>
      <c r="AA316" s="48">
        <f t="shared" si="20"/>
        <v>6.9521523447276579E-2</v>
      </c>
      <c r="AB316" s="28">
        <v>1.4999999999999999E-2</v>
      </c>
      <c r="AC316" s="20" t="s">
        <v>371</v>
      </c>
      <c r="AD316" s="28">
        <v>1.4999999999999999E-2</v>
      </c>
      <c r="AE316" s="28" t="s">
        <v>9</v>
      </c>
    </row>
    <row r="317" spans="1:31" x14ac:dyDescent="0.2">
      <c r="C317" s="19" t="s">
        <v>152</v>
      </c>
      <c r="D317" s="20" t="s">
        <v>1180</v>
      </c>
      <c r="E317" s="59">
        <v>37194</v>
      </c>
      <c r="F317" s="30">
        <v>333</v>
      </c>
      <c r="G317" s="30">
        <v>6</v>
      </c>
      <c r="H317" s="23">
        <v>-0.42630000000000001</v>
      </c>
      <c r="I317" s="26">
        <v>0.31590000000000001</v>
      </c>
      <c r="J317" s="26">
        <v>8.4400000000000003E-2</v>
      </c>
      <c r="K317" s="26">
        <v>-0.16950000000000001</v>
      </c>
      <c r="L317" s="26">
        <v>0.254</v>
      </c>
      <c r="M317" s="26">
        <v>0.30769999999999997</v>
      </c>
      <c r="N317" s="26">
        <v>2.3900000000000001E-2</v>
      </c>
      <c r="O317" s="26">
        <v>0.22509999999999999</v>
      </c>
      <c r="P317" s="26">
        <v>0.11899999999999999</v>
      </c>
      <c r="Q317" s="26">
        <v>0.14499999999999999</v>
      </c>
      <c r="R317" s="26">
        <v>-0.18740000000000001</v>
      </c>
      <c r="S317" s="26">
        <v>0.189</v>
      </c>
      <c r="T317" s="26">
        <v>-2.8000000000000001E-2</v>
      </c>
      <c r="U317" s="26">
        <v>0.218</v>
      </c>
      <c r="V317" s="26">
        <v>-0.109</v>
      </c>
      <c r="W317" s="26">
        <v>7.5999999999999998E-2</v>
      </c>
      <c r="X317" s="23">
        <f t="shared" si="17"/>
        <v>0.96503097229913926</v>
      </c>
      <c r="Y317" s="23">
        <f t="shared" si="18"/>
        <v>1.4003366389322416</v>
      </c>
      <c r="Z317" s="23">
        <f t="shared" si="19"/>
        <v>1.3048092115414822</v>
      </c>
      <c r="AA317" s="48">
        <f t="shared" si="20"/>
        <v>4.3123158901509751E-2</v>
      </c>
      <c r="AB317" s="28">
        <v>0.02</v>
      </c>
      <c r="AC317" s="20" t="s">
        <v>172</v>
      </c>
      <c r="AD317" s="26">
        <v>4.4400000000000002E-2</v>
      </c>
      <c r="AE317" s="26" t="s">
        <v>9</v>
      </c>
    </row>
    <row r="318" spans="1:31" x14ac:dyDescent="0.2">
      <c r="C318" s="19" t="s">
        <v>257</v>
      </c>
      <c r="D318" s="20" t="s">
        <v>255</v>
      </c>
      <c r="E318" s="59">
        <v>41851</v>
      </c>
      <c r="F318" s="30">
        <v>205</v>
      </c>
      <c r="G318" s="30">
        <v>6</v>
      </c>
      <c r="N318" s="26">
        <v>2.06E-2</v>
      </c>
      <c r="O318" s="26">
        <v>0.25430000000000003</v>
      </c>
      <c r="P318" s="26">
        <v>9.2700000000000005E-2</v>
      </c>
      <c r="Q318" s="26">
        <v>0.18859999999999999</v>
      </c>
      <c r="R318" s="26">
        <v>-0.12529999999999999</v>
      </c>
      <c r="S318" s="26">
        <v>0.27</v>
      </c>
      <c r="T318" s="26">
        <v>1.24E-2</v>
      </c>
      <c r="U318" s="26">
        <v>0.113</v>
      </c>
      <c r="V318" s="26">
        <v>-0.22500000000000001</v>
      </c>
      <c r="W318" s="26">
        <v>0.06</v>
      </c>
      <c r="X318" s="23" t="str">
        <f t="shared" si="17"/>
        <v xml:space="preserve"> </v>
      </c>
      <c r="Y318" s="23" t="str">
        <f t="shared" si="18"/>
        <v xml:space="preserve"> </v>
      </c>
      <c r="Z318" s="23" t="str">
        <f t="shared" si="19"/>
        <v xml:space="preserve"> </v>
      </c>
      <c r="AA318" s="48" t="str">
        <f t="shared" si="20"/>
        <v xml:space="preserve"> </v>
      </c>
      <c r="AB318" s="26">
        <v>2.3599999999999999E-2</v>
      </c>
      <c r="AC318" s="20" t="s">
        <v>256</v>
      </c>
      <c r="AD318" s="26">
        <v>2.3699999999999999E-2</v>
      </c>
      <c r="AE318" s="26" t="s">
        <v>9</v>
      </c>
    </row>
    <row r="319" spans="1:31" x14ac:dyDescent="0.2">
      <c r="A319" s="75"/>
      <c r="B319" s="75"/>
      <c r="C319" s="19" t="s">
        <v>254</v>
      </c>
      <c r="D319" s="20" t="s">
        <v>589</v>
      </c>
      <c r="E319" s="59">
        <v>33861</v>
      </c>
      <c r="F319" s="30">
        <v>662</v>
      </c>
      <c r="G319" s="30">
        <v>5</v>
      </c>
      <c r="H319" s="26">
        <v>-0.375</v>
      </c>
      <c r="I319" s="26">
        <v>0.40400000000000003</v>
      </c>
      <c r="J319" s="26">
        <v>0.218</v>
      </c>
      <c r="K319" s="26">
        <v>-0.11799999999999999</v>
      </c>
      <c r="L319" s="26">
        <v>0.24399999999999999</v>
      </c>
      <c r="M319" s="26">
        <v>0.23499999999999999</v>
      </c>
      <c r="N319" s="26">
        <v>3.3000000000000002E-2</v>
      </c>
      <c r="O319" s="26">
        <v>0.26800000000000002</v>
      </c>
      <c r="P319" s="26">
        <v>7.1999999999999995E-2</v>
      </c>
      <c r="Q319" s="26">
        <v>0.20699999999999999</v>
      </c>
      <c r="R319" s="26">
        <v>-0.21149999999999999</v>
      </c>
      <c r="S319" s="26">
        <v>0.31900000000000001</v>
      </c>
      <c r="T319" s="26">
        <v>0.04</v>
      </c>
      <c r="U319" s="26">
        <v>0.191</v>
      </c>
      <c r="V319" s="26">
        <v>-0.20699999999999999</v>
      </c>
      <c r="W319" s="26">
        <v>0.17499999999999999</v>
      </c>
      <c r="X319" s="23">
        <f t="shared" si="17"/>
        <v>1.9462840519140161</v>
      </c>
      <c r="Y319" s="23">
        <f t="shared" si="18"/>
        <v>1.7566409385466955</v>
      </c>
      <c r="Z319" s="23">
        <f t="shared" si="19"/>
        <v>1.5124141808542184</v>
      </c>
      <c r="AA319" s="48">
        <f t="shared" si="20"/>
        <v>6.9866683452688205E-2</v>
      </c>
      <c r="AB319" s="26">
        <v>1.7299999999999999E-2</v>
      </c>
      <c r="AC319" s="20" t="s">
        <v>366</v>
      </c>
      <c r="AD319" s="26">
        <v>4.1700000000000001E-2</v>
      </c>
      <c r="AE319" s="26" t="s">
        <v>9</v>
      </c>
    </row>
    <row r="320" spans="1:31" x14ac:dyDescent="0.2">
      <c r="C320" s="19" t="s">
        <v>1109</v>
      </c>
      <c r="D320" s="20" t="s">
        <v>37</v>
      </c>
      <c r="E320" s="59">
        <v>35734</v>
      </c>
      <c r="F320" s="30">
        <v>69</v>
      </c>
      <c r="G320" s="30">
        <v>6</v>
      </c>
      <c r="H320" s="26"/>
      <c r="I320" s="26">
        <v>0.71099999999999997</v>
      </c>
      <c r="J320" s="26">
        <v>0.18</v>
      </c>
      <c r="K320" s="26">
        <v>-0.16900000000000001</v>
      </c>
      <c r="L320" s="26">
        <v>0.28899999999999998</v>
      </c>
      <c r="M320" s="26">
        <v>0.22700000000000001</v>
      </c>
      <c r="N320" s="26">
        <v>3.0000000000000001E-3</v>
      </c>
      <c r="O320" s="26">
        <v>0.151</v>
      </c>
      <c r="P320" s="26">
        <v>0.09</v>
      </c>
      <c r="Q320" s="26">
        <v>0.157</v>
      </c>
      <c r="R320" s="26">
        <v>-0.13739999999999999</v>
      </c>
      <c r="S320" s="26">
        <v>0.26829999999999998</v>
      </c>
      <c r="T320" s="26">
        <v>-2.5000000000000001E-2</v>
      </c>
      <c r="U320" s="26">
        <v>0.20499999999999999</v>
      </c>
      <c r="V320" s="26">
        <v>-0.14399999999999999</v>
      </c>
      <c r="W320" s="26">
        <v>0.14799999999999999</v>
      </c>
      <c r="X320" s="23" t="str">
        <f t="shared" si="17"/>
        <v xml:space="preserve"> </v>
      </c>
      <c r="Y320" s="23">
        <f t="shared" si="18"/>
        <v>1.4169817936488958</v>
      </c>
      <c r="Z320" s="23">
        <f t="shared" si="19"/>
        <v>1.256417388687296</v>
      </c>
      <c r="AA320" s="48" t="str">
        <f t="shared" si="20"/>
        <v xml:space="preserve"> </v>
      </c>
      <c r="AB320" s="28">
        <v>2.3900000000000001E-2</v>
      </c>
      <c r="AC320" s="20" t="s">
        <v>259</v>
      </c>
      <c r="AD320" s="26">
        <v>2.41E-2</v>
      </c>
      <c r="AE320" s="26" t="s">
        <v>9</v>
      </c>
    </row>
    <row r="321" spans="3:36" x14ac:dyDescent="0.2">
      <c r="C321" s="19" t="s">
        <v>723</v>
      </c>
      <c r="D321" s="20" t="s">
        <v>281</v>
      </c>
      <c r="E321" s="59">
        <v>39413</v>
      </c>
      <c r="F321" s="30">
        <v>125</v>
      </c>
      <c r="G321" s="30">
        <v>6</v>
      </c>
      <c r="H321" s="23">
        <v>-0.44</v>
      </c>
      <c r="I321" s="26">
        <v>0.33</v>
      </c>
      <c r="J321" s="26">
        <v>0.08</v>
      </c>
      <c r="K321" s="26">
        <v>-0.16</v>
      </c>
      <c r="L321" s="26">
        <v>0.23</v>
      </c>
      <c r="M321" s="26">
        <v>0.28999999999999998</v>
      </c>
      <c r="N321" s="26">
        <v>-0.03</v>
      </c>
      <c r="O321" s="26">
        <v>0.19</v>
      </c>
      <c r="P321" s="26">
        <v>0.14599999999999999</v>
      </c>
      <c r="Q321" s="26">
        <v>0.17519999999999999</v>
      </c>
      <c r="R321" s="26">
        <v>-0.27150000000000002</v>
      </c>
      <c r="S321" s="26">
        <v>0.2152</v>
      </c>
      <c r="T321" s="26">
        <v>-0.1202</v>
      </c>
      <c r="U321" s="26">
        <v>0.223</v>
      </c>
      <c r="V321" s="26">
        <v>-0.05</v>
      </c>
      <c r="W321" s="26">
        <v>0.15</v>
      </c>
      <c r="X321" s="23">
        <f t="shared" si="17"/>
        <v>0.7344500795341018</v>
      </c>
      <c r="Y321" s="23">
        <f t="shared" si="18"/>
        <v>1.1562463693137879</v>
      </c>
      <c r="Z321" s="23">
        <f t="shared" si="19"/>
        <v>1.0869593198933298</v>
      </c>
      <c r="AA321" s="48">
        <f t="shared" si="20"/>
        <v>3.5017309137955088E-2</v>
      </c>
      <c r="AB321" s="28">
        <v>2.5000000000000001E-2</v>
      </c>
      <c r="AC321" s="20" t="s">
        <v>724</v>
      </c>
      <c r="AD321" s="26">
        <v>3.6299999999999999E-2</v>
      </c>
      <c r="AE321" s="26" t="s">
        <v>9</v>
      </c>
    </row>
    <row r="322" spans="3:36" x14ac:dyDescent="0.2">
      <c r="C322" s="19" t="s">
        <v>158</v>
      </c>
      <c r="D322" s="20" t="s">
        <v>159</v>
      </c>
      <c r="E322" s="59">
        <v>38429</v>
      </c>
      <c r="F322" s="30">
        <v>50</v>
      </c>
      <c r="G322" s="30">
        <v>6</v>
      </c>
      <c r="H322" s="26">
        <v>-0.36599999999999999</v>
      </c>
      <c r="I322" s="26">
        <v>0.22700000000000001</v>
      </c>
      <c r="J322" s="26">
        <v>0.16400000000000001</v>
      </c>
      <c r="K322" s="26">
        <v>-0.20599999999999999</v>
      </c>
      <c r="L322" s="26">
        <v>0.193</v>
      </c>
      <c r="M322" s="26">
        <v>0.28000000000000003</v>
      </c>
      <c r="N322" s="26">
        <v>2.8000000000000001E-2</v>
      </c>
      <c r="O322" s="26">
        <v>0.23400000000000001</v>
      </c>
      <c r="P322" s="26">
        <v>0.11</v>
      </c>
      <c r="Q322" s="26">
        <v>0.20100000000000001</v>
      </c>
      <c r="R322" s="26">
        <v>-0.184</v>
      </c>
      <c r="S322" s="26">
        <v>0.14149999999999999</v>
      </c>
      <c r="T322" s="26">
        <v>-7.6999999999999999E-2</v>
      </c>
      <c r="U322" s="26">
        <v>0.14399999999999999</v>
      </c>
      <c r="V322" s="26">
        <v>-7.3999999999999996E-2</v>
      </c>
      <c r="W322" s="26">
        <v>0.128</v>
      </c>
      <c r="X322" s="23">
        <f t="shared" si="17"/>
        <v>0.90741794255541164</v>
      </c>
      <c r="Y322" s="23">
        <f t="shared" si="18"/>
        <v>1.1064883553034353</v>
      </c>
      <c r="Z322" s="23">
        <f t="shared" si="19"/>
        <v>1.2238122415427468</v>
      </c>
      <c r="AA322" s="48">
        <f t="shared" si="20"/>
        <v>4.1184913037958681E-2</v>
      </c>
      <c r="AB322" s="26">
        <v>2.46E-2</v>
      </c>
      <c r="AC322" s="20" t="s">
        <v>817</v>
      </c>
      <c r="AD322" s="26">
        <v>4.3499999999999997E-2</v>
      </c>
      <c r="AE322" s="26" t="s">
        <v>9</v>
      </c>
    </row>
    <row r="323" spans="3:36" x14ac:dyDescent="0.2">
      <c r="C323" s="19" t="s">
        <v>14</v>
      </c>
      <c r="D323" s="20" t="s">
        <v>258</v>
      </c>
      <c r="E323" s="59">
        <v>39717</v>
      </c>
      <c r="F323" s="30">
        <v>247</v>
      </c>
      <c r="G323" s="30">
        <v>5</v>
      </c>
      <c r="H323" s="26">
        <v>-0.14680000000000001</v>
      </c>
      <c r="I323" s="26">
        <v>0.29520000000000002</v>
      </c>
      <c r="J323" s="26">
        <v>0.12529999999999999</v>
      </c>
      <c r="K323" s="26">
        <v>-0.11260000000000001</v>
      </c>
      <c r="L323" s="26">
        <v>0.27060000000000001</v>
      </c>
      <c r="M323" s="26">
        <v>0.17580000000000001</v>
      </c>
      <c r="N323" s="26">
        <v>3.32E-2</v>
      </c>
      <c r="O323" s="26">
        <v>0.18990000000000001</v>
      </c>
      <c r="P323" s="26">
        <v>4.7000000000000002E-3</v>
      </c>
      <c r="Q323" s="26">
        <v>0.15079999999999999</v>
      </c>
      <c r="R323" s="26">
        <v>-0.13170000000000001</v>
      </c>
      <c r="S323" s="26">
        <v>0.25700000000000001</v>
      </c>
      <c r="T323" s="26">
        <v>-2.1000000000000001E-2</v>
      </c>
      <c r="U323" s="26">
        <v>0.221</v>
      </c>
      <c r="V323" s="26">
        <v>-0.17100000000000001</v>
      </c>
      <c r="W323" s="26">
        <v>9.4E-2</v>
      </c>
      <c r="X323" s="23">
        <f t="shared" si="17"/>
        <v>1.7728357014503686</v>
      </c>
      <c r="Y323" s="23">
        <f t="shared" si="18"/>
        <v>1.2298114218899214</v>
      </c>
      <c r="Z323" s="23">
        <f t="shared" si="19"/>
        <v>0.97760640669703047</v>
      </c>
      <c r="AA323" s="48">
        <f t="shared" si="20"/>
        <v>6.5817283512831004E-2</v>
      </c>
      <c r="AB323" s="28">
        <v>2.1999999999999999E-2</v>
      </c>
      <c r="AC323" s="20" t="s">
        <v>222</v>
      </c>
      <c r="AD323" s="26">
        <v>2.3199999999999998E-2</v>
      </c>
      <c r="AE323" s="26" t="s">
        <v>9</v>
      </c>
    </row>
    <row r="324" spans="3:36" x14ac:dyDescent="0.2">
      <c r="C324" s="19" t="s">
        <v>241</v>
      </c>
      <c r="D324" s="20" t="s">
        <v>242</v>
      </c>
      <c r="E324" s="59">
        <v>37047</v>
      </c>
      <c r="F324" s="30">
        <v>329</v>
      </c>
      <c r="G324" s="30">
        <v>6</v>
      </c>
      <c r="H324" s="26">
        <v>-0.40100000000000002</v>
      </c>
      <c r="I324" s="26">
        <v>0.30299999999999999</v>
      </c>
      <c r="J324" s="26">
        <v>0.17199999999999999</v>
      </c>
      <c r="K324" s="26">
        <v>-0.1401</v>
      </c>
      <c r="L324" s="26">
        <v>0.23400000000000001</v>
      </c>
      <c r="M324" s="26">
        <v>0.24890000000000001</v>
      </c>
      <c r="N324" s="26">
        <v>4.5900000000000003E-2</v>
      </c>
      <c r="O324" s="26">
        <v>0.24199999999999999</v>
      </c>
      <c r="P324" s="26">
        <v>2.8400000000000002E-2</v>
      </c>
      <c r="Q324" s="26">
        <v>0.13700000000000001</v>
      </c>
      <c r="R324" s="26">
        <v>-9.2600000000000002E-2</v>
      </c>
      <c r="S324" s="26">
        <v>0.23980000000000001</v>
      </c>
      <c r="T324" s="26">
        <v>-4.1000000000000002E-2</v>
      </c>
      <c r="U324" s="26">
        <v>0.36799999999999999</v>
      </c>
      <c r="V324" s="26">
        <v>-0.14799999999999999</v>
      </c>
      <c r="W324" s="26">
        <v>0.19600000000000001</v>
      </c>
      <c r="X324" s="23">
        <f t="shared" si="17"/>
        <v>1.7691711697097365</v>
      </c>
      <c r="Y324" s="23">
        <f t="shared" si="18"/>
        <v>2.0272685680899638</v>
      </c>
      <c r="Z324" s="23">
        <f t="shared" si="19"/>
        <v>1.8529085004324357</v>
      </c>
      <c r="AA324" s="48">
        <f t="shared" si="20"/>
        <v>6.5729193572699129E-2</v>
      </c>
      <c r="AB324" s="26">
        <v>1.7899999999999999E-2</v>
      </c>
      <c r="AC324" s="20" t="s">
        <v>11</v>
      </c>
      <c r="AD324" s="26">
        <v>1.7899999999999999E-2</v>
      </c>
      <c r="AE324" s="20" t="s">
        <v>9</v>
      </c>
    </row>
    <row r="325" spans="3:36" x14ac:dyDescent="0.2">
      <c r="C325" s="19" t="s">
        <v>1770</v>
      </c>
      <c r="D325" s="20" t="s">
        <v>1005</v>
      </c>
      <c r="E325" s="60">
        <v>28780</v>
      </c>
      <c r="F325" s="25">
        <v>362</v>
      </c>
      <c r="G325" s="30">
        <v>5</v>
      </c>
      <c r="H325" s="26">
        <v>-0.3362</v>
      </c>
      <c r="I325" s="26">
        <v>0.33910000000000001</v>
      </c>
      <c r="J325" s="26">
        <v>0.1067</v>
      </c>
      <c r="K325" s="26">
        <v>-9.2499999999999999E-2</v>
      </c>
      <c r="L325" s="26">
        <v>0.20469999999999999</v>
      </c>
      <c r="M325" s="26">
        <v>0.1893</v>
      </c>
      <c r="N325" s="26">
        <v>3.5000000000000003E-2</v>
      </c>
      <c r="O325" s="26">
        <v>0.14349999999999999</v>
      </c>
      <c r="P325" s="26">
        <v>2.1299999999999999E-2</v>
      </c>
      <c r="Q325" s="26">
        <v>7.9899999999999999E-2</v>
      </c>
      <c r="R325" s="26">
        <v>-0.1353</v>
      </c>
      <c r="S325" s="26">
        <v>0.21210000000000001</v>
      </c>
      <c r="T325" s="26">
        <v>-7.0999999999999994E-2</v>
      </c>
      <c r="U325" s="26">
        <v>0.31</v>
      </c>
      <c r="V325" s="26">
        <v>-0.11600000000000001</v>
      </c>
      <c r="W325" s="26">
        <v>0.20599999999999999</v>
      </c>
      <c r="X325" s="23">
        <f t="shared" si="17"/>
        <v>1.2703928764655408</v>
      </c>
      <c r="Y325" s="23">
        <f t="shared" si="18"/>
        <v>1.3079205140636527</v>
      </c>
      <c r="Z325" s="23">
        <f t="shared" si="19"/>
        <v>1.1110343661464159</v>
      </c>
      <c r="AA325" s="48">
        <f t="shared" si="20"/>
        <v>5.2582907681171465E-2</v>
      </c>
      <c r="AB325" s="29">
        <v>2.7699999999999999E-2</v>
      </c>
      <c r="AC325" s="20" t="s">
        <v>11</v>
      </c>
      <c r="AD325" s="26">
        <v>2.7699999999999999E-2</v>
      </c>
      <c r="AE325" s="20" t="s">
        <v>9</v>
      </c>
      <c r="AF325" s="33"/>
      <c r="AI325" s="33"/>
      <c r="AJ325" s="33"/>
    </row>
    <row r="326" spans="3:36" x14ac:dyDescent="0.2">
      <c r="C326" s="19" t="s">
        <v>1489</v>
      </c>
      <c r="D326" s="20" t="s">
        <v>1282</v>
      </c>
      <c r="E326" s="59">
        <v>40325</v>
      </c>
      <c r="F326" s="30">
        <v>132</v>
      </c>
      <c r="G326" s="30">
        <v>6</v>
      </c>
      <c r="H326" s="23"/>
      <c r="I326" s="26"/>
      <c r="J326" s="26">
        <v>0.159</v>
      </c>
      <c r="K326" s="26">
        <v>-0.18179999999999999</v>
      </c>
      <c r="L326" s="26">
        <v>0.3221</v>
      </c>
      <c r="M326" s="26">
        <v>0.2218</v>
      </c>
      <c r="N326" s="26">
        <v>1.6000000000000001E-3</v>
      </c>
      <c r="O326" s="26">
        <v>0.1681</v>
      </c>
      <c r="P326" s="26">
        <v>-7.1999999999999998E-3</v>
      </c>
      <c r="Q326" s="26">
        <v>0.1084</v>
      </c>
      <c r="R326" s="26">
        <v>-0.1263</v>
      </c>
      <c r="S326" s="26">
        <v>0.2049</v>
      </c>
      <c r="T326" s="26">
        <v>1.2E-2</v>
      </c>
      <c r="U326" s="26">
        <v>0.27300000000000002</v>
      </c>
      <c r="V326" s="26">
        <v>-0.23</v>
      </c>
      <c r="W326" s="26">
        <v>0.10299999999999999</v>
      </c>
      <c r="X326" s="23" t="str">
        <f t="shared" si="17"/>
        <v xml:space="preserve"> </v>
      </c>
      <c r="Y326" s="23">
        <f t="shared" si="18"/>
        <v>0.95995012714649852</v>
      </c>
      <c r="Z326" s="23">
        <f t="shared" si="19"/>
        <v>0.8118458269535771</v>
      </c>
      <c r="AA326" s="48" t="str">
        <f t="shared" si="20"/>
        <v xml:space="preserve"> </v>
      </c>
      <c r="AB326" s="28">
        <v>0.02</v>
      </c>
      <c r="AC326" s="20" t="s">
        <v>817</v>
      </c>
      <c r="AD326" s="26">
        <v>3.2099999999999997E-2</v>
      </c>
      <c r="AE326" s="26" t="s">
        <v>9</v>
      </c>
    </row>
    <row r="327" spans="3:36" x14ac:dyDescent="0.2">
      <c r="C327" s="19" t="s">
        <v>3</v>
      </c>
      <c r="D327" s="20" t="s">
        <v>192</v>
      </c>
      <c r="E327" s="59">
        <v>37533</v>
      </c>
      <c r="F327" s="30">
        <v>921</v>
      </c>
      <c r="G327" s="30">
        <v>6</v>
      </c>
      <c r="H327" s="23">
        <v>-0.30499999999999999</v>
      </c>
      <c r="I327" s="26">
        <v>0.22700000000000001</v>
      </c>
      <c r="J327" s="26">
        <v>0.03</v>
      </c>
      <c r="K327" s="26">
        <v>-0.13200000000000001</v>
      </c>
      <c r="L327" s="26">
        <v>0.14199999999999999</v>
      </c>
      <c r="M327" s="26">
        <v>0.23169999999999999</v>
      </c>
      <c r="N327" s="26">
        <v>6.3299999999999995E-2</v>
      </c>
      <c r="O327" s="26">
        <v>0.1326</v>
      </c>
      <c r="P327" s="26">
        <v>4.6399999999999997E-2</v>
      </c>
      <c r="Q327" s="26">
        <v>0.14380000000000001</v>
      </c>
      <c r="R327" s="26">
        <v>-0.1719</v>
      </c>
      <c r="S327" s="29">
        <v>0.15310000000000001</v>
      </c>
      <c r="T327" s="29">
        <v>-0.13969999999999999</v>
      </c>
      <c r="U327" s="29">
        <v>0.19350000000000001</v>
      </c>
      <c r="V327" s="29">
        <v>-1.4999999999999999E-2</v>
      </c>
      <c r="W327" s="29">
        <v>0.14799999999999999</v>
      </c>
      <c r="X327" s="23">
        <f t="shared" ref="X327:X390" si="21" xml:space="preserve">
IF(
COUNTBLANK(H327:W327)&gt;0," ",
((1+H327)*(1+I327)*(1+J327)*(1+K327)*(1+L327)*(1+M327)*(1+N327)*(1+O327)*(1+P327)*(1+Q327)*(1+R327)*(1+S327)*(1+T327)*(1+U327)*(1+V327)*(1+W327))-1
)</f>
        <v>0.7137117658242027</v>
      </c>
      <c r="Y327" s="23">
        <f t="shared" ref="Y327:Y390" si="22" xml:space="preserve">
IF(
COUNTBLANK(K327:W327)&gt;0," ",
((1+K327)*(1+L327)*(1+M327)*(1+N327)*(1+O327)*(1+P327)*(1+Q327)*(1+R327)*(1+S327)*(1+T327)*(1+U327)*(1+V327)*(1+W327))-1
)</f>
        <v>0.95106252120723056</v>
      </c>
      <c r="Z327" s="23">
        <f t="shared" ref="Z327:Z390" si="23" xml:space="preserve">
IF(
COUNTBLANK(M327:W327)&gt;0," ",
((1+M327)*(1+N327)*(1+O327)*(1+P327)*(1+Q327)*(1+R327)*(1+S327)*(1+T327)*(1+U327)*(1+V327)*(1+W327))-1
)</f>
        <v>0.96827310120415988</v>
      </c>
      <c r="AA327" s="48">
        <f t="shared" si="20"/>
        <v>3.4239477830235066E-2</v>
      </c>
      <c r="AB327" s="28">
        <v>2.4E-2</v>
      </c>
      <c r="AC327" s="20" t="s">
        <v>11</v>
      </c>
      <c r="AD327" s="26">
        <v>2.4899999999999999E-2</v>
      </c>
      <c r="AE327" s="26" t="s">
        <v>9</v>
      </c>
    </row>
    <row r="328" spans="3:36" x14ac:dyDescent="0.2">
      <c r="C328" s="19" t="s">
        <v>487</v>
      </c>
      <c r="D328" s="20" t="s">
        <v>488</v>
      </c>
      <c r="E328" s="59">
        <v>30861</v>
      </c>
      <c r="F328" s="30">
        <v>31</v>
      </c>
      <c r="G328" s="30">
        <v>6</v>
      </c>
      <c r="H328" s="26">
        <v>-0.33479999999999999</v>
      </c>
      <c r="I328" s="26">
        <v>0.33539999999999998</v>
      </c>
      <c r="J328" s="26">
        <v>0.1552</v>
      </c>
      <c r="K328" s="26">
        <v>-0.21179999999999999</v>
      </c>
      <c r="L328" s="26">
        <v>0.2482</v>
      </c>
      <c r="M328" s="26">
        <v>0.23400000000000001</v>
      </c>
      <c r="N328" s="26">
        <v>4.1399999999999999E-2</v>
      </c>
      <c r="O328" s="26">
        <v>0.20330000000000001</v>
      </c>
      <c r="P328" s="26">
        <v>5.21E-2</v>
      </c>
      <c r="Q328" s="26">
        <v>0.1787</v>
      </c>
      <c r="R328" s="26">
        <v>-0.3377</v>
      </c>
      <c r="S328" s="26">
        <v>0.20660000000000001</v>
      </c>
      <c r="T328" s="26">
        <v>2.9000000000000001E-2</v>
      </c>
      <c r="U328" s="26">
        <v>0.17399999999999999</v>
      </c>
      <c r="V328" s="26">
        <v>-0.127</v>
      </c>
      <c r="W328" s="26">
        <v>2.0299999999999999E-2</v>
      </c>
      <c r="X328" s="23">
        <f t="shared" si="21"/>
        <v>0.66476153733135734</v>
      </c>
      <c r="Y328" s="23">
        <f t="shared" si="22"/>
        <v>0.62230027089883233</v>
      </c>
      <c r="Z328" s="23">
        <f t="shared" si="23"/>
        <v>0.64896194076824831</v>
      </c>
      <c r="AA328" s="48">
        <f t="shared" si="20"/>
        <v>3.2367923220961714E-2</v>
      </c>
      <c r="AB328" s="26">
        <v>0.02</v>
      </c>
      <c r="AC328" s="20" t="s">
        <v>11</v>
      </c>
      <c r="AD328" s="26">
        <v>2.7099999999999999E-2</v>
      </c>
      <c r="AE328" s="20" t="s">
        <v>9</v>
      </c>
    </row>
    <row r="329" spans="3:36" x14ac:dyDescent="0.2">
      <c r="C329" s="19" t="s">
        <v>738</v>
      </c>
      <c r="D329" s="20" t="s">
        <v>739</v>
      </c>
      <c r="E329" s="60">
        <v>34410</v>
      </c>
      <c r="F329" s="25">
        <v>219</v>
      </c>
      <c r="G329" s="30">
        <v>6</v>
      </c>
      <c r="H329" s="26">
        <v>-0.41049999999999998</v>
      </c>
      <c r="I329" s="26">
        <v>0.32290000000000002</v>
      </c>
      <c r="J329" s="26">
        <v>0.1013</v>
      </c>
      <c r="K329" s="26">
        <v>-0.1409</v>
      </c>
      <c r="L329" s="26">
        <v>0.19070000000000001</v>
      </c>
      <c r="M329" s="26">
        <v>0.14319999999999999</v>
      </c>
      <c r="N329" s="26">
        <v>3.61E-2</v>
      </c>
      <c r="O329" s="26">
        <v>7.4099999999999999E-2</v>
      </c>
      <c r="P329" s="26">
        <v>7.5899999999999995E-2</v>
      </c>
      <c r="Q329" s="26">
        <v>0.151</v>
      </c>
      <c r="R329" s="26">
        <v>-2.8000000000000001E-2</v>
      </c>
      <c r="S329" s="26">
        <v>0.25929999999999997</v>
      </c>
      <c r="T329" s="26">
        <v>-5.6000000000000001E-2</v>
      </c>
      <c r="U329" s="26">
        <v>0.311</v>
      </c>
      <c r="V329" s="26">
        <v>-0.13300000000000001</v>
      </c>
      <c r="W329" s="26">
        <v>0.188</v>
      </c>
      <c r="X329" s="23">
        <f t="shared" si="21"/>
        <v>1.159653449736251</v>
      </c>
      <c r="Y329" s="23">
        <f t="shared" si="22"/>
        <v>1.514592421107853</v>
      </c>
      <c r="Z329" s="23">
        <f t="shared" si="23"/>
        <v>1.4582244254883663</v>
      </c>
      <c r="AA329" s="48">
        <f t="shared" si="20"/>
        <v>4.9298384471395673E-2</v>
      </c>
      <c r="AB329" s="29">
        <v>2.0400000000000001E-2</v>
      </c>
      <c r="AC329" s="20" t="s">
        <v>11</v>
      </c>
      <c r="AD329" s="26">
        <v>2.1999999999999999E-2</v>
      </c>
      <c r="AE329" s="20" t="s">
        <v>9</v>
      </c>
      <c r="AF329" s="33"/>
      <c r="AI329" s="33"/>
      <c r="AJ329" s="33"/>
    </row>
    <row r="330" spans="3:36" x14ac:dyDescent="0.2">
      <c r="C330" s="19" t="s">
        <v>1772</v>
      </c>
      <c r="D330" s="20" t="s">
        <v>1008</v>
      </c>
      <c r="E330" s="60">
        <v>38457</v>
      </c>
      <c r="F330" s="25">
        <v>2317</v>
      </c>
      <c r="G330" s="30">
        <v>6</v>
      </c>
      <c r="H330" s="26">
        <v>-0.33350000000000002</v>
      </c>
      <c r="I330" s="26">
        <v>0.25929999999999997</v>
      </c>
      <c r="J330" s="26">
        <v>4.4999999999999998E-2</v>
      </c>
      <c r="K330" s="26">
        <v>-0.14879999999999999</v>
      </c>
      <c r="L330" s="26">
        <v>0.21240000000000001</v>
      </c>
      <c r="M330" s="26">
        <v>0.27260000000000001</v>
      </c>
      <c r="N330" s="26">
        <v>8.0999999999999996E-3</v>
      </c>
      <c r="O330" s="26">
        <v>0.1487</v>
      </c>
      <c r="P330" s="26">
        <v>2.0400000000000001E-2</v>
      </c>
      <c r="Q330" s="26">
        <v>0.1012</v>
      </c>
      <c r="R330" s="26">
        <v>-0.14480000000000001</v>
      </c>
      <c r="S330" s="26">
        <v>0.26319999999999999</v>
      </c>
      <c r="T330" s="26">
        <v>-5.8000000000000003E-2</v>
      </c>
      <c r="U330" s="26">
        <v>0.255</v>
      </c>
      <c r="V330" s="26">
        <v>-9.2999999999999999E-2</v>
      </c>
      <c r="W330" s="26">
        <v>0.14000000000000001</v>
      </c>
      <c r="X330" s="23">
        <f t="shared" si="21"/>
        <v>0.97928609563656943</v>
      </c>
      <c r="Y330" s="23">
        <f t="shared" si="22"/>
        <v>1.2566433477284527</v>
      </c>
      <c r="Z330" s="23">
        <f t="shared" si="23"/>
        <v>1.1866807592383148</v>
      </c>
      <c r="AA330" s="48">
        <f t="shared" si="20"/>
        <v>4.3594510250796414E-2</v>
      </c>
      <c r="AB330" s="26">
        <v>1.2699999999999999E-2</v>
      </c>
      <c r="AC330" s="20" t="s">
        <v>1009</v>
      </c>
      <c r="AD330" s="26">
        <v>1.2699999999999999E-2</v>
      </c>
      <c r="AE330" s="20" t="s">
        <v>9</v>
      </c>
    </row>
    <row r="331" spans="3:36" x14ac:dyDescent="0.2">
      <c r="C331" s="19" t="s">
        <v>1141</v>
      </c>
      <c r="D331" s="20" t="s">
        <v>1142</v>
      </c>
      <c r="E331" s="60">
        <v>29182</v>
      </c>
      <c r="F331" s="25">
        <v>208</v>
      </c>
      <c r="G331" s="30">
        <v>6</v>
      </c>
      <c r="H331" s="26">
        <v>-0.41799999999999998</v>
      </c>
      <c r="I331" s="26">
        <v>0.24399999999999999</v>
      </c>
      <c r="J331" s="26">
        <v>0</v>
      </c>
      <c r="K331" s="26">
        <v>-0.16800000000000001</v>
      </c>
      <c r="L331" s="26">
        <v>0.188</v>
      </c>
      <c r="M331" s="26">
        <v>0.193</v>
      </c>
      <c r="N331" s="26">
        <v>-5.0000000000000001E-3</v>
      </c>
      <c r="O331" s="26">
        <v>0.125</v>
      </c>
      <c r="P331" s="26">
        <v>4.7E-2</v>
      </c>
      <c r="Q331" s="26">
        <v>9.7000000000000003E-2</v>
      </c>
      <c r="R331" s="26">
        <v>-0.125</v>
      </c>
      <c r="S331" s="26">
        <v>0.2787</v>
      </c>
      <c r="T331" s="26">
        <v>-3.9E-2</v>
      </c>
      <c r="U331" s="26">
        <v>0.316</v>
      </c>
      <c r="V331" s="26">
        <v>-0.128</v>
      </c>
      <c r="W331" s="26">
        <v>0.184</v>
      </c>
      <c r="X331" s="23">
        <f t="shared" si="21"/>
        <v>0.60352845326194804</v>
      </c>
      <c r="Y331" s="23">
        <f t="shared" si="22"/>
        <v>1.2147938327503951</v>
      </c>
      <c r="Z331" s="23">
        <f t="shared" si="23"/>
        <v>1.2407506887286268</v>
      </c>
      <c r="AA331" s="48">
        <f t="shared" si="20"/>
        <v>2.995272721357578E-2</v>
      </c>
      <c r="AB331" s="26">
        <v>1.7399999999999999E-2</v>
      </c>
      <c r="AC331" s="20" t="s">
        <v>1143</v>
      </c>
      <c r="AD331" s="26">
        <v>1.7399999999999999E-2</v>
      </c>
      <c r="AE331" s="20" t="s">
        <v>9</v>
      </c>
    </row>
    <row r="332" spans="3:36" x14ac:dyDescent="0.2">
      <c r="C332" s="19" t="s">
        <v>220</v>
      </c>
      <c r="D332" s="20" t="s">
        <v>219</v>
      </c>
      <c r="E332" s="59">
        <v>30965</v>
      </c>
      <c r="F332" s="30">
        <v>52</v>
      </c>
      <c r="G332" s="30">
        <v>6</v>
      </c>
      <c r="H332" s="26">
        <v>-0.41299999999999998</v>
      </c>
      <c r="I332" s="26">
        <v>0.38300000000000001</v>
      </c>
      <c r="J332" s="26">
        <v>0.20799999999999999</v>
      </c>
      <c r="K332" s="26">
        <v>-0.245</v>
      </c>
      <c r="L332" s="26">
        <v>0.08</v>
      </c>
      <c r="M332" s="26">
        <v>0.27</v>
      </c>
      <c r="N332" s="26">
        <v>5.7000000000000002E-2</v>
      </c>
      <c r="O332" s="26">
        <v>-2.7E-2</v>
      </c>
      <c r="P332" s="26">
        <v>4.8000000000000001E-2</v>
      </c>
      <c r="Q332" s="26">
        <v>0.161</v>
      </c>
      <c r="R332" s="26">
        <v>-0.22600000000000001</v>
      </c>
      <c r="S332" s="26">
        <v>0.29370000000000002</v>
      </c>
      <c r="T332" s="26">
        <v>-7.1999999999999995E-2</v>
      </c>
      <c r="U332" s="26">
        <v>0.27700000000000002</v>
      </c>
      <c r="V332" s="26">
        <v>-9.7000000000000003E-2</v>
      </c>
      <c r="W332" s="26">
        <v>9.1999999999999998E-2</v>
      </c>
      <c r="X332" s="23">
        <f t="shared" si="21"/>
        <v>0.48698564056329041</v>
      </c>
      <c r="Y332" s="23">
        <f t="shared" si="22"/>
        <v>0.5162805322229207</v>
      </c>
      <c r="Z332" s="23">
        <f t="shared" si="23"/>
        <v>0.85955424604233621</v>
      </c>
      <c r="AA332" s="48">
        <f t="shared" si="20"/>
        <v>2.5106939301287046E-2</v>
      </c>
      <c r="AB332" s="26">
        <v>2.1600000000000001E-2</v>
      </c>
      <c r="AC332" s="20" t="s">
        <v>11</v>
      </c>
      <c r="AD332" s="26">
        <v>2.2100000000000002E-2</v>
      </c>
      <c r="AE332" s="20" t="s">
        <v>9</v>
      </c>
    </row>
    <row r="333" spans="3:36" x14ac:dyDescent="0.2">
      <c r="C333" s="19" t="s">
        <v>372</v>
      </c>
      <c r="D333" s="20" t="s">
        <v>373</v>
      </c>
      <c r="E333" s="59">
        <v>36805</v>
      </c>
      <c r="F333" s="30">
        <v>24</v>
      </c>
      <c r="G333" s="30">
        <v>5</v>
      </c>
      <c r="H333" s="26">
        <v>-0.36120000000000002</v>
      </c>
      <c r="I333" s="26">
        <v>0.37480000000000002</v>
      </c>
      <c r="J333" s="26">
        <v>9.6299999999999997E-2</v>
      </c>
      <c r="K333" s="26">
        <v>-0.15540000000000001</v>
      </c>
      <c r="L333" s="26">
        <v>0.11260000000000001</v>
      </c>
      <c r="M333" s="26">
        <v>0.17480000000000001</v>
      </c>
      <c r="N333" s="26">
        <v>5.96E-2</v>
      </c>
      <c r="O333" s="26">
        <v>8.8700000000000001E-2</v>
      </c>
      <c r="P333" s="26">
        <v>0.15279999999999999</v>
      </c>
      <c r="Q333" s="26">
        <v>0.183</v>
      </c>
      <c r="R333" s="26">
        <v>-0.2394</v>
      </c>
      <c r="S333" s="26">
        <v>0.129</v>
      </c>
      <c r="T333" s="26">
        <v>3.9E-2</v>
      </c>
      <c r="U333" s="26">
        <v>0.28299999999999997</v>
      </c>
      <c r="V333" s="26">
        <v>-6.3E-2</v>
      </c>
      <c r="W333" s="26">
        <v>9.7900000000000001E-2</v>
      </c>
      <c r="X333" s="23">
        <f t="shared" si="21"/>
        <v>0.96911755256847321</v>
      </c>
      <c r="Y333" s="23">
        <f t="shared" si="22"/>
        <v>1.0452094861924861</v>
      </c>
      <c r="Z333" s="23">
        <f t="shared" si="23"/>
        <v>1.1764448444829099</v>
      </c>
      <c r="AA333" s="48">
        <f t="shared" si="20"/>
        <v>4.3258610219194527E-2</v>
      </c>
      <c r="AB333" s="26">
        <v>1.35E-2</v>
      </c>
      <c r="AC333" s="20" t="s">
        <v>374</v>
      </c>
      <c r="AD333" s="26">
        <v>2.0799999999999999E-2</v>
      </c>
      <c r="AE333" s="20" t="s">
        <v>9</v>
      </c>
    </row>
    <row r="334" spans="3:36" x14ac:dyDescent="0.2">
      <c r="E334" s="59"/>
      <c r="F334" s="30"/>
      <c r="G334" s="30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3" t="str">
        <f t="shared" si="21"/>
        <v xml:space="preserve"> </v>
      </c>
      <c r="Y334" s="23" t="str">
        <f t="shared" si="22"/>
        <v xml:space="preserve"> </v>
      </c>
      <c r="Z334" s="23" t="str">
        <f t="shared" si="23"/>
        <v xml:space="preserve"> </v>
      </c>
      <c r="AA334" s="48" t="str">
        <f t="shared" si="20"/>
        <v xml:space="preserve"> </v>
      </c>
      <c r="AD334" s="26"/>
    </row>
    <row r="335" spans="3:36" s="1" customFormat="1" x14ac:dyDescent="0.2">
      <c r="C335" s="1" t="s">
        <v>10</v>
      </c>
      <c r="D335" s="2"/>
      <c r="E335" s="58"/>
      <c r="F335" s="11"/>
      <c r="G335" s="11"/>
      <c r="H335" s="12">
        <v>-0.40300000000000002</v>
      </c>
      <c r="I335" s="12">
        <v>0.27600000000000002</v>
      </c>
      <c r="J335" s="12">
        <v>-4.0000000000000001E-3</v>
      </c>
      <c r="K335" s="12">
        <v>-0.14299999999999999</v>
      </c>
      <c r="L335" s="12">
        <v>0.188</v>
      </c>
      <c r="M335" s="12">
        <v>0.20899999999999999</v>
      </c>
      <c r="N335" s="12">
        <v>1.7000000000000001E-2</v>
      </c>
      <c r="O335" s="12">
        <v>0.109</v>
      </c>
      <c r="P335" s="12">
        <v>7.6700000000000004E-2</v>
      </c>
      <c r="Q335" s="12">
        <v>0.11700000000000001</v>
      </c>
      <c r="R335" s="12">
        <v>-8.8999999999999996E-2</v>
      </c>
      <c r="S335" s="12">
        <v>0.29199999999999998</v>
      </c>
      <c r="T335" s="12">
        <v>-5.57E-2</v>
      </c>
      <c r="U335" s="12">
        <v>0.311</v>
      </c>
      <c r="V335" s="12">
        <v>-7.3999999999999996E-2</v>
      </c>
      <c r="W335" s="12">
        <v>0.193</v>
      </c>
      <c r="X335" s="14">
        <f t="shared" si="21"/>
        <v>1.0391693508346274</v>
      </c>
      <c r="Y335" s="14">
        <f t="shared" si="22"/>
        <v>1.687626725553764</v>
      </c>
      <c r="Z335" s="14">
        <f t="shared" si="23"/>
        <v>1.6398040356440364</v>
      </c>
      <c r="AA335" s="16">
        <f t="shared" si="20"/>
        <v>4.5540429337961319E-2</v>
      </c>
      <c r="AB335" s="16"/>
      <c r="AC335" s="2"/>
      <c r="AD335" s="12"/>
      <c r="AE335" s="12"/>
    </row>
    <row r="336" spans="3:36" s="1" customFormat="1" x14ac:dyDescent="0.2">
      <c r="C336" s="1" t="s">
        <v>106</v>
      </c>
      <c r="D336" s="2"/>
      <c r="E336" s="58"/>
      <c r="F336" s="11"/>
      <c r="G336" s="11"/>
      <c r="H336" s="12">
        <v>-0.40899999999999997</v>
      </c>
      <c r="I336" s="12">
        <v>0.28999999999999998</v>
      </c>
      <c r="J336" s="12">
        <v>3.2000000000000001E-2</v>
      </c>
      <c r="K336" s="12">
        <v>-0.13800000000000001</v>
      </c>
      <c r="L336" s="12">
        <v>0.19800000000000001</v>
      </c>
      <c r="M336" s="12">
        <v>0.22500000000000001</v>
      </c>
      <c r="N336" s="12">
        <v>0.03</v>
      </c>
      <c r="O336" s="12">
        <v>0.11700000000000001</v>
      </c>
      <c r="P336" s="12">
        <v>7.4399999999999994E-2</v>
      </c>
      <c r="Q336" s="12">
        <v>0.13300000000000001</v>
      </c>
      <c r="R336" s="12">
        <v>-0.1003</v>
      </c>
      <c r="S336" s="12">
        <v>0.27839999999999998</v>
      </c>
      <c r="T336" s="12">
        <v>-4.9000000000000002E-2</v>
      </c>
      <c r="U336" s="12">
        <v>0.28299999999999997</v>
      </c>
      <c r="V336" s="12">
        <v>-8.4000000000000005E-2</v>
      </c>
      <c r="W336" s="12">
        <v>0.17799999999999999</v>
      </c>
      <c r="X336" s="14">
        <f t="shared" si="21"/>
        <v>1.1108422984692483</v>
      </c>
      <c r="Y336" s="14">
        <f t="shared" si="22"/>
        <v>1.6828654941671708</v>
      </c>
      <c r="Z336" s="14">
        <f t="shared" si="23"/>
        <v>1.5979740927136592</v>
      </c>
      <c r="AA336" s="16">
        <f t="shared" si="20"/>
        <v>4.7800223544684162E-2</v>
      </c>
      <c r="AB336" s="16"/>
      <c r="AC336" s="2"/>
      <c r="AD336" s="12"/>
      <c r="AE336" s="12"/>
    </row>
    <row r="337" spans="1:31" x14ac:dyDescent="0.2">
      <c r="X337" s="23" t="str">
        <f t="shared" si="21"/>
        <v xml:space="preserve"> </v>
      </c>
      <c r="Y337" s="23" t="str">
        <f t="shared" si="22"/>
        <v xml:space="preserve"> </v>
      </c>
      <c r="Z337" s="23" t="str">
        <f t="shared" si="23"/>
        <v xml:space="preserve"> </v>
      </c>
      <c r="AA337" s="48" t="str">
        <f t="shared" si="20"/>
        <v xml:space="preserve"> </v>
      </c>
    </row>
    <row r="338" spans="1:31" x14ac:dyDescent="0.2">
      <c r="F338" s="23"/>
      <c r="G338" s="23"/>
      <c r="H338" s="23"/>
      <c r="M338" s="28"/>
      <c r="X338" s="23" t="str">
        <f t="shared" si="21"/>
        <v xml:space="preserve"> </v>
      </c>
      <c r="Y338" s="23" t="str">
        <f t="shared" si="22"/>
        <v xml:space="preserve"> </v>
      </c>
      <c r="Z338" s="23" t="str">
        <f t="shared" si="23"/>
        <v xml:space="preserve"> </v>
      </c>
      <c r="AA338" s="48" t="str">
        <f t="shared" si="20"/>
        <v xml:space="preserve"> </v>
      </c>
    </row>
    <row r="339" spans="1:31" x14ac:dyDescent="0.2">
      <c r="A339" s="1" t="s">
        <v>4</v>
      </c>
      <c r="F339" s="23"/>
      <c r="G339" s="23"/>
      <c r="H339" s="23"/>
      <c r="X339" s="23" t="str">
        <f t="shared" si="21"/>
        <v xml:space="preserve"> </v>
      </c>
      <c r="Y339" s="23" t="str">
        <f t="shared" si="22"/>
        <v xml:space="preserve"> </v>
      </c>
      <c r="Z339" s="23" t="str">
        <f t="shared" si="23"/>
        <v xml:space="preserve"> </v>
      </c>
      <c r="AA339" s="48" t="str">
        <f t="shared" si="20"/>
        <v xml:space="preserve"> </v>
      </c>
    </row>
    <row r="340" spans="1:31" x14ac:dyDescent="0.2">
      <c r="A340" s="1"/>
      <c r="F340" s="23"/>
      <c r="G340" s="23"/>
      <c r="H340" s="23"/>
      <c r="X340" s="23" t="str">
        <f t="shared" si="21"/>
        <v xml:space="preserve"> </v>
      </c>
      <c r="Y340" s="23" t="str">
        <f t="shared" si="22"/>
        <v xml:space="preserve"> </v>
      </c>
      <c r="Z340" s="23" t="str">
        <f t="shared" si="23"/>
        <v xml:space="preserve"> </v>
      </c>
      <c r="AA340" s="48" t="str">
        <f t="shared" si="20"/>
        <v xml:space="preserve"> </v>
      </c>
    </row>
    <row r="341" spans="1:31" x14ac:dyDescent="0.2">
      <c r="A341" s="19" t="s">
        <v>471</v>
      </c>
      <c r="C341" s="19" t="s">
        <v>165</v>
      </c>
      <c r="D341" s="20" t="s">
        <v>1139</v>
      </c>
      <c r="E341" s="59">
        <v>37792</v>
      </c>
      <c r="F341" s="30">
        <v>444</v>
      </c>
      <c r="G341" s="30">
        <v>5</v>
      </c>
      <c r="H341" s="23">
        <v>-0.34799999999999998</v>
      </c>
      <c r="I341" s="26">
        <v>0.52</v>
      </c>
      <c r="J341" s="26">
        <v>0.20699999999999999</v>
      </c>
      <c r="K341" s="34">
        <v>-0.16</v>
      </c>
      <c r="L341" s="26">
        <v>0.311</v>
      </c>
      <c r="M341" s="26">
        <v>0.40799999999999997</v>
      </c>
      <c r="N341" s="26">
        <v>8.1000000000000003E-2</v>
      </c>
      <c r="O341" s="26">
        <v>0.28499999999999998</v>
      </c>
      <c r="P341" s="26">
        <v>0.124</v>
      </c>
      <c r="Q341" s="26">
        <v>0.2195</v>
      </c>
      <c r="R341" s="26">
        <v>-0.18099999999999999</v>
      </c>
      <c r="S341" s="26">
        <v>0.26800000000000002</v>
      </c>
      <c r="T341" s="26">
        <v>0.21099999999999999</v>
      </c>
      <c r="U341" s="26">
        <v>0.19500000000000001</v>
      </c>
      <c r="V341" s="26">
        <v>-8.1000000000000003E-2</v>
      </c>
      <c r="W341" s="26">
        <v>0.105</v>
      </c>
      <c r="X341" s="23">
        <f t="shared" si="21"/>
        <v>4.3895563495890073</v>
      </c>
      <c r="Y341" s="23">
        <f t="shared" si="22"/>
        <v>3.5056200236714234</v>
      </c>
      <c r="Z341" s="23">
        <f t="shared" si="23"/>
        <v>3.0914060728555315</v>
      </c>
      <c r="AA341" s="48">
        <f t="shared" si="20"/>
        <v>0.11102047738412768</v>
      </c>
      <c r="AB341" s="29">
        <v>1.7999999999999999E-2</v>
      </c>
      <c r="AC341" s="20" t="s">
        <v>720</v>
      </c>
      <c r="AD341" s="26">
        <f>(1.8+1.11)%</f>
        <v>2.9100000000000001E-2</v>
      </c>
      <c r="AE341" s="26" t="s">
        <v>9</v>
      </c>
    </row>
    <row r="342" spans="1:31" x14ac:dyDescent="0.2">
      <c r="C342" s="19" t="s">
        <v>1209</v>
      </c>
      <c r="D342" s="20" t="s">
        <v>648</v>
      </c>
      <c r="E342" s="59">
        <v>32043</v>
      </c>
      <c r="F342" s="30">
        <v>277</v>
      </c>
      <c r="G342" s="30">
        <v>5</v>
      </c>
      <c r="H342" s="23">
        <v>-0.45</v>
      </c>
      <c r="I342" s="23">
        <v>0.33600000000000002</v>
      </c>
      <c r="J342" s="23">
        <v>0.28599999999999998</v>
      </c>
      <c r="K342" s="23">
        <v>-0.19600000000000001</v>
      </c>
      <c r="L342" s="26">
        <v>0.11700000000000001</v>
      </c>
      <c r="M342" s="26">
        <v>0.38700000000000001</v>
      </c>
      <c r="N342" s="26">
        <v>9.6000000000000002E-2</v>
      </c>
      <c r="O342" s="26">
        <v>0.36199999999999999</v>
      </c>
      <c r="P342" s="26">
        <v>0.219</v>
      </c>
      <c r="Q342" s="26">
        <v>0.25030000000000002</v>
      </c>
      <c r="R342" s="26">
        <v>-0.25269999999999998</v>
      </c>
      <c r="S342" s="26">
        <v>0.26650000000000001</v>
      </c>
      <c r="T342" s="26">
        <v>6.6000000000000003E-2</v>
      </c>
      <c r="U342" s="26">
        <v>0.28599999999999998</v>
      </c>
      <c r="V342" s="26">
        <v>-0.114</v>
      </c>
      <c r="W342" s="26">
        <v>7.2999999999999995E-2</v>
      </c>
      <c r="X342" s="23">
        <f t="shared" si="21"/>
        <v>2.3031872322201781</v>
      </c>
      <c r="Y342" s="23">
        <f t="shared" si="22"/>
        <v>2.495610820159671</v>
      </c>
      <c r="Z342" s="23">
        <f t="shared" si="23"/>
        <v>2.8923676382631052</v>
      </c>
      <c r="AA342" s="48">
        <f t="shared" si="20"/>
        <v>7.7539810479670068E-2</v>
      </c>
      <c r="AB342" s="29">
        <v>1.6E-2</v>
      </c>
      <c r="AC342" s="20" t="s">
        <v>11</v>
      </c>
      <c r="AD342" s="29">
        <v>1.6299999999999999E-2</v>
      </c>
      <c r="AE342" s="26" t="s">
        <v>9</v>
      </c>
    </row>
    <row r="343" spans="1:31" x14ac:dyDescent="0.2">
      <c r="C343" s="19" t="s">
        <v>1310</v>
      </c>
      <c r="D343" s="20" t="s">
        <v>1311</v>
      </c>
      <c r="E343" s="59"/>
      <c r="F343" s="30">
        <v>277</v>
      </c>
      <c r="G343" s="30">
        <f>G342</f>
        <v>5</v>
      </c>
      <c r="H343" s="23"/>
      <c r="I343" s="23"/>
      <c r="J343" s="23">
        <v>0.27939999999999998</v>
      </c>
      <c r="K343" s="23">
        <v>-0.2016</v>
      </c>
      <c r="L343" s="26">
        <v>0.1099</v>
      </c>
      <c r="M343" s="26">
        <v>0.37859999999999999</v>
      </c>
      <c r="N343" s="26">
        <v>8.9700000000000002E-2</v>
      </c>
      <c r="O343" s="26">
        <v>0.35370000000000001</v>
      </c>
      <c r="P343" s="26">
        <v>0.21149999999999999</v>
      </c>
      <c r="Q343" s="26">
        <v>0.24299999999999999</v>
      </c>
      <c r="R343" s="26">
        <v>-0.25719999999999998</v>
      </c>
      <c r="S343" s="26">
        <v>0.25890000000000002</v>
      </c>
      <c r="T343" s="26">
        <v>0.06</v>
      </c>
      <c r="U343" s="26">
        <v>0.27800000000000002</v>
      </c>
      <c r="V343" s="26">
        <v>-0.12</v>
      </c>
      <c r="W343" s="26">
        <v>6.7000000000000004E-2</v>
      </c>
      <c r="X343" s="23" t="str">
        <f t="shared" si="21"/>
        <v xml:space="preserve"> </v>
      </c>
      <c r="Y343" s="23">
        <f t="shared" si="22"/>
        <v>2.227851303802046</v>
      </c>
      <c r="Z343" s="23">
        <f t="shared" si="23"/>
        <v>2.6425803492312649</v>
      </c>
      <c r="AA343" s="48" t="str">
        <f t="shared" si="20"/>
        <v xml:space="preserve"> </v>
      </c>
      <c r="AB343" s="29">
        <v>2.23E-2</v>
      </c>
      <c r="AC343" s="20" t="s">
        <v>11</v>
      </c>
      <c r="AD343" s="29">
        <v>2.23E-2</v>
      </c>
      <c r="AE343" s="26" t="s">
        <v>9</v>
      </c>
    </row>
    <row r="344" spans="1:31" x14ac:dyDescent="0.2">
      <c r="C344" s="19" t="s">
        <v>164</v>
      </c>
      <c r="D344" s="20" t="s">
        <v>866</v>
      </c>
      <c r="E344" s="59">
        <v>33077</v>
      </c>
      <c r="F344" s="30">
        <v>265</v>
      </c>
      <c r="G344" s="30">
        <v>5</v>
      </c>
      <c r="H344" s="23">
        <v>-0.52900000000000003</v>
      </c>
      <c r="I344" s="26">
        <v>0.33600000000000002</v>
      </c>
      <c r="J344" s="26">
        <v>0.14699999999999999</v>
      </c>
      <c r="K344" s="26">
        <v>-0.104</v>
      </c>
      <c r="L344" s="26">
        <v>0.23799999999999999</v>
      </c>
      <c r="M344" s="26">
        <v>0.66100000000000003</v>
      </c>
      <c r="N344" s="26">
        <v>0.156</v>
      </c>
      <c r="O344" s="26">
        <v>0.36299999999999999</v>
      </c>
      <c r="P344" s="26">
        <v>0.26600000000000001</v>
      </c>
      <c r="Q344" s="26">
        <v>0.26600000000000001</v>
      </c>
      <c r="R344" s="26">
        <v>-0.30299999999999999</v>
      </c>
      <c r="S344" s="26">
        <v>0.1971</v>
      </c>
      <c r="T344" s="26">
        <v>9.4E-2</v>
      </c>
      <c r="U344" s="26">
        <v>0.32800000000000001</v>
      </c>
      <c r="V344" s="26">
        <v>-9.6000000000000002E-2</v>
      </c>
      <c r="W344" s="26">
        <v>0.11700000000000001</v>
      </c>
      <c r="X344" s="23">
        <f t="shared" si="21"/>
        <v>3.1106488668599637</v>
      </c>
      <c r="Y344" s="23">
        <f t="shared" si="22"/>
        <v>4.6953392384761115</v>
      </c>
      <c r="Z344" s="23">
        <f t="shared" si="23"/>
        <v>4.1344147011994714</v>
      </c>
      <c r="AA344" s="48">
        <f t="shared" si="20"/>
        <v>9.2369080145510596E-2</v>
      </c>
      <c r="AB344" s="29">
        <v>2.18E-2</v>
      </c>
      <c r="AC344" s="20" t="s">
        <v>865</v>
      </c>
      <c r="AD344" s="26">
        <v>2.3900000000000001E-2</v>
      </c>
      <c r="AE344" s="26" t="s">
        <v>9</v>
      </c>
    </row>
    <row r="345" spans="1:31" x14ac:dyDescent="0.2">
      <c r="C345" s="19" t="s">
        <v>23</v>
      </c>
      <c r="D345" s="20" t="s">
        <v>322</v>
      </c>
      <c r="E345" s="59">
        <v>37274</v>
      </c>
      <c r="F345" s="30">
        <v>160</v>
      </c>
      <c r="G345" s="30">
        <v>5</v>
      </c>
      <c r="H345" s="23">
        <v>-0.58360000000000001</v>
      </c>
      <c r="I345" s="26">
        <v>0.61799999999999999</v>
      </c>
      <c r="J345" s="26">
        <v>0.1825</v>
      </c>
      <c r="K345" s="26">
        <v>-0.11609999999999999</v>
      </c>
      <c r="L345" s="26">
        <v>0.1573</v>
      </c>
      <c r="M345" s="26">
        <v>0.39269999999999999</v>
      </c>
      <c r="N345" s="26">
        <v>0.14530000000000001</v>
      </c>
      <c r="O345" s="26">
        <v>0.22450000000000001</v>
      </c>
      <c r="P345" s="26">
        <v>0.2021</v>
      </c>
      <c r="Q345" s="26">
        <v>0.13600000000000001</v>
      </c>
      <c r="R345" s="26">
        <v>-0.182</v>
      </c>
      <c r="S345" s="26">
        <v>0.1166</v>
      </c>
      <c r="T345" s="26">
        <v>0.23400000000000001</v>
      </c>
      <c r="U345" s="26">
        <v>7.0999999999999994E-2</v>
      </c>
      <c r="V345" s="26">
        <v>-0.14099999999999999</v>
      </c>
      <c r="W345" s="26">
        <v>6.5000000000000002E-2</v>
      </c>
      <c r="X345" s="23">
        <f t="shared" si="21"/>
        <v>1.4004483079719359</v>
      </c>
      <c r="Y345" s="23">
        <f t="shared" si="22"/>
        <v>2.0130196959583095</v>
      </c>
      <c r="Z345" s="23">
        <f t="shared" si="23"/>
        <v>1.9454583337907345</v>
      </c>
      <c r="AA345" s="48">
        <f t="shared" si="20"/>
        <v>5.6253770810665404E-2</v>
      </c>
      <c r="AB345" s="29">
        <v>2.1999999999999999E-2</v>
      </c>
      <c r="AC345" s="20" t="s">
        <v>323</v>
      </c>
      <c r="AD345" s="26">
        <v>4.7199999999999999E-2</v>
      </c>
      <c r="AE345" s="26" t="s">
        <v>9</v>
      </c>
    </row>
    <row r="346" spans="1:31" x14ac:dyDescent="0.2">
      <c r="C346" s="19" t="s">
        <v>868</v>
      </c>
      <c r="D346" s="20" t="s">
        <v>363</v>
      </c>
      <c r="E346" s="59">
        <v>37194</v>
      </c>
      <c r="F346" s="30">
        <v>135</v>
      </c>
      <c r="G346" s="30">
        <v>5</v>
      </c>
      <c r="H346" s="23">
        <v>-0.35699999999999998</v>
      </c>
      <c r="I346" s="26">
        <v>0.441</v>
      </c>
      <c r="J346" s="26">
        <v>0.23200000000000001</v>
      </c>
      <c r="K346" s="26">
        <v>-0.182</v>
      </c>
      <c r="L346" s="26">
        <v>0.26500000000000001</v>
      </c>
      <c r="M346" s="26">
        <v>0.26700000000000002</v>
      </c>
      <c r="N346" s="26">
        <v>1.7999999999999999E-2</v>
      </c>
      <c r="O346" s="26">
        <v>0.17799999999999999</v>
      </c>
      <c r="P346" s="26">
        <v>0.10100000000000001</v>
      </c>
      <c r="Q346" s="26">
        <v>0.2389</v>
      </c>
      <c r="R346" s="26">
        <v>-0.2177</v>
      </c>
      <c r="S346" s="26">
        <v>0.20599999999999999</v>
      </c>
      <c r="T346" s="26">
        <v>-0.03</v>
      </c>
      <c r="U346" s="26">
        <v>0.182</v>
      </c>
      <c r="V346" s="26">
        <v>-0.124</v>
      </c>
      <c r="W346" s="26">
        <v>8.6999999999999994E-2</v>
      </c>
      <c r="X346" s="23">
        <f t="shared" si="21"/>
        <v>1.5215422249711756</v>
      </c>
      <c r="Y346" s="23">
        <f t="shared" si="22"/>
        <v>1.2089230321496136</v>
      </c>
      <c r="Z346" s="23">
        <f t="shared" si="23"/>
        <v>1.1346995295085995</v>
      </c>
      <c r="AA346" s="48">
        <f t="shared" si="20"/>
        <v>5.9507756147675561E-2</v>
      </c>
      <c r="AB346" s="26">
        <v>1.7999999999999999E-2</v>
      </c>
      <c r="AC346" s="20" t="s">
        <v>11</v>
      </c>
      <c r="AD346" s="26">
        <v>1.7999999999999999E-2</v>
      </c>
      <c r="AE346" s="26" t="s">
        <v>9</v>
      </c>
    </row>
    <row r="347" spans="1:31" x14ac:dyDescent="0.2">
      <c r="C347" s="19" t="s">
        <v>34</v>
      </c>
      <c r="D347" s="20" t="s">
        <v>36</v>
      </c>
      <c r="E347" s="63">
        <v>1998</v>
      </c>
      <c r="F347" s="30">
        <v>119</v>
      </c>
      <c r="G347" s="30">
        <v>5</v>
      </c>
      <c r="H347" s="26">
        <v>-0.58699999999999997</v>
      </c>
      <c r="I347" s="23">
        <v>0.69499999999999995</v>
      </c>
      <c r="J347" s="26">
        <v>0.25800000000000001</v>
      </c>
      <c r="K347" s="26">
        <v>-0.114</v>
      </c>
      <c r="L347" s="26">
        <v>0.20399999999999999</v>
      </c>
      <c r="M347" s="26">
        <v>0.318</v>
      </c>
      <c r="N347" s="26">
        <v>0.08</v>
      </c>
      <c r="O347" s="26">
        <v>0.25600000000000001</v>
      </c>
      <c r="P347" s="26">
        <v>0.191</v>
      </c>
      <c r="Q347" s="26">
        <v>0.17100000000000001</v>
      </c>
      <c r="R347" s="26">
        <v>-0.26</v>
      </c>
      <c r="S347" s="26">
        <v>0.19689999999999999</v>
      </c>
      <c r="T347" s="26">
        <v>7.0000000000000007E-2</v>
      </c>
      <c r="U347" s="26">
        <v>0.189</v>
      </c>
      <c r="V347" s="26">
        <v>-0.156</v>
      </c>
      <c r="W347" s="26">
        <v>3.2000000000000001E-2</v>
      </c>
      <c r="X347" s="23">
        <f t="shared" si="21"/>
        <v>1.2989812472212994</v>
      </c>
      <c r="Y347" s="23">
        <f t="shared" si="22"/>
        <v>1.6105681397979841</v>
      </c>
      <c r="Z347" s="23">
        <f t="shared" si="23"/>
        <v>1.4472302068706129</v>
      </c>
      <c r="AA347" s="48">
        <f t="shared" si="20"/>
        <v>5.3406428376313597E-2</v>
      </c>
      <c r="AB347" s="26">
        <v>2.3900000000000001E-2</v>
      </c>
      <c r="AC347" s="20" t="s">
        <v>869</v>
      </c>
      <c r="AD347" s="26">
        <v>2.4199999999999999E-2</v>
      </c>
      <c r="AE347" s="26" t="s">
        <v>9</v>
      </c>
    </row>
    <row r="348" spans="1:31" x14ac:dyDescent="0.2">
      <c r="C348" s="19" t="s">
        <v>821</v>
      </c>
      <c r="D348" s="20" t="s">
        <v>364</v>
      </c>
      <c r="E348" s="59">
        <v>32076</v>
      </c>
      <c r="F348" s="30">
        <v>115</v>
      </c>
      <c r="G348" s="30">
        <v>4</v>
      </c>
      <c r="H348" s="23">
        <v>-0.48699999999999999</v>
      </c>
      <c r="I348" s="26">
        <v>0.23499999999999999</v>
      </c>
      <c r="J348" s="26">
        <v>0.22</v>
      </c>
      <c r="K348" s="26">
        <v>-0.126</v>
      </c>
      <c r="L348" s="26">
        <v>6.7000000000000004E-2</v>
      </c>
      <c r="M348" s="26">
        <v>0.44800000000000001</v>
      </c>
      <c r="N348" s="26">
        <v>0.13200000000000001</v>
      </c>
      <c r="O348" s="26">
        <v>0.29299999999999998</v>
      </c>
      <c r="P348" s="26">
        <v>0.24399999999999999</v>
      </c>
      <c r="Q348" s="26">
        <v>0.18099999999999999</v>
      </c>
      <c r="R348" s="26">
        <v>-0.18429999999999999</v>
      </c>
      <c r="S348" s="26">
        <v>0.17399999999999999</v>
      </c>
      <c r="T348" s="26">
        <v>5.4899999999999997E-2</v>
      </c>
      <c r="U348" s="26">
        <v>0.17599999999999999</v>
      </c>
      <c r="V348" s="26">
        <v>3.2000000000000001E-2</v>
      </c>
      <c r="W348" s="26">
        <v>8.5999999999999993E-2</v>
      </c>
      <c r="X348" s="23">
        <f t="shared" si="21"/>
        <v>1.9883433358028642</v>
      </c>
      <c r="Y348" s="23">
        <f t="shared" si="22"/>
        <v>2.8662180089464777</v>
      </c>
      <c r="Z348" s="23">
        <f t="shared" si="23"/>
        <v>3.1458204304144921</v>
      </c>
      <c r="AA348" s="48">
        <f t="shared" si="20"/>
        <v>7.0814900481876109E-2</v>
      </c>
      <c r="AB348" s="26">
        <v>1.4999999999999999E-2</v>
      </c>
      <c r="AC348" s="20" t="s">
        <v>11</v>
      </c>
      <c r="AD348" s="26">
        <v>2.7900000000000001E-2</v>
      </c>
      <c r="AE348" s="20" t="s">
        <v>365</v>
      </c>
    </row>
    <row r="349" spans="1:31" x14ac:dyDescent="0.2">
      <c r="C349" s="19" t="s">
        <v>413</v>
      </c>
      <c r="D349" s="20" t="s">
        <v>414</v>
      </c>
      <c r="E349" s="59">
        <v>40378</v>
      </c>
      <c r="F349" s="30">
        <v>32</v>
      </c>
      <c r="G349" s="30">
        <v>5</v>
      </c>
      <c r="H349" s="23"/>
      <c r="I349" s="26"/>
      <c r="J349" s="26"/>
      <c r="K349" s="26">
        <v>-0.2271</v>
      </c>
      <c r="L349" s="26">
        <v>0.31890000000000002</v>
      </c>
      <c r="M349" s="26">
        <v>0.3246</v>
      </c>
      <c r="N349" s="26">
        <v>0.13239999999999999</v>
      </c>
      <c r="O349" s="26">
        <v>0.35659999999999997</v>
      </c>
      <c r="P349" s="26">
        <v>0.18870000000000001</v>
      </c>
      <c r="Q349" s="26">
        <v>0.1343</v>
      </c>
      <c r="R349" s="26">
        <v>-0.33129999999999998</v>
      </c>
      <c r="S349" s="26">
        <v>0.1169</v>
      </c>
      <c r="T349" s="26">
        <v>0.251</v>
      </c>
      <c r="U349" s="26">
        <v>0.27100000000000002</v>
      </c>
      <c r="V349" s="26">
        <v>-8.2000000000000003E-2</v>
      </c>
      <c r="W349" s="26">
        <v>-2.5000000000000001E-2</v>
      </c>
      <c r="X349" s="23" t="str">
        <f t="shared" si="21"/>
        <v xml:space="preserve"> </v>
      </c>
      <c r="Y349" s="23">
        <f t="shared" si="22"/>
        <v>1.9728128240123182</v>
      </c>
      <c r="Z349" s="23">
        <f t="shared" si="23"/>
        <v>1.9163012916794</v>
      </c>
      <c r="AA349" s="48" t="str">
        <f t="shared" si="20"/>
        <v xml:space="preserve"> </v>
      </c>
      <c r="AB349" s="26">
        <v>2.3900000000000001E-2</v>
      </c>
      <c r="AC349" s="34" t="s">
        <v>415</v>
      </c>
      <c r="AD349" s="26">
        <v>2.8299999999999999E-2</v>
      </c>
      <c r="AE349" s="20" t="s">
        <v>365</v>
      </c>
    </row>
    <row r="350" spans="1:31" x14ac:dyDescent="0.2">
      <c r="C350" s="19" t="s">
        <v>1829</v>
      </c>
      <c r="D350" s="20" t="s">
        <v>331</v>
      </c>
      <c r="E350" s="59">
        <v>39492</v>
      </c>
      <c r="F350" s="30">
        <v>22</v>
      </c>
      <c r="G350" s="30">
        <v>5</v>
      </c>
      <c r="H350" s="14">
        <v>-0.186</v>
      </c>
      <c r="I350" s="26">
        <v>0.48799999999999999</v>
      </c>
      <c r="J350" s="26">
        <v>0.18210000000000001</v>
      </c>
      <c r="K350" s="26">
        <v>-0.15160000000000001</v>
      </c>
      <c r="L350" s="26">
        <v>9.6500000000000002E-2</v>
      </c>
      <c r="M350" s="26">
        <v>0.28899999999999998</v>
      </c>
      <c r="N350" s="26">
        <v>9.2799999999999994E-2</v>
      </c>
      <c r="O350" s="26">
        <v>0.23330000000000001</v>
      </c>
      <c r="P350" s="26">
        <v>8.3000000000000004E-2</v>
      </c>
      <c r="Q350" s="26">
        <v>0.19239999999999999</v>
      </c>
      <c r="R350" s="26">
        <v>-0.18049999999999999</v>
      </c>
      <c r="S350" s="26">
        <v>0.1457</v>
      </c>
      <c r="T350" s="26">
        <v>6.4500000000000002E-2</v>
      </c>
      <c r="U350" s="26">
        <v>0.224</v>
      </c>
      <c r="V350" s="26">
        <v>-0.105</v>
      </c>
      <c r="W350" s="26">
        <v>3.1E-2</v>
      </c>
      <c r="X350" s="23">
        <f t="shared" si="21"/>
        <v>2.3731236659598993</v>
      </c>
      <c r="Y350" s="23">
        <f t="shared" si="22"/>
        <v>1.3558666822203063</v>
      </c>
      <c r="Z350" s="23">
        <f t="shared" si="23"/>
        <v>1.5324531187165378</v>
      </c>
      <c r="AA350" s="48">
        <f t="shared" si="20"/>
        <v>7.89517319124029E-2</v>
      </c>
      <c r="AB350" s="26">
        <v>2.4E-2</v>
      </c>
      <c r="AC350" s="20" t="s">
        <v>867</v>
      </c>
      <c r="AD350" s="26">
        <v>5.7500000000000002E-2</v>
      </c>
      <c r="AE350" s="26" t="s">
        <v>9</v>
      </c>
    </row>
    <row r="351" spans="1:31" x14ac:dyDescent="0.2">
      <c r="C351" s="19" t="s">
        <v>1476</v>
      </c>
      <c r="D351" s="20" t="s">
        <v>100</v>
      </c>
      <c r="E351" s="59">
        <v>41457</v>
      </c>
      <c r="F351" s="30">
        <v>37</v>
      </c>
      <c r="G351" s="30">
        <v>5</v>
      </c>
      <c r="H351" s="23"/>
      <c r="L351" s="26"/>
      <c r="M351" s="26">
        <v>0.26910000000000001</v>
      </c>
      <c r="N351" s="26">
        <v>4.7000000000000002E-3</v>
      </c>
      <c r="O351" s="26">
        <v>0.31609999999999999</v>
      </c>
      <c r="P351" s="26">
        <v>0.37040000000000001</v>
      </c>
      <c r="Q351" s="26">
        <v>0.12720000000000001</v>
      </c>
      <c r="R351" s="26">
        <v>-0.3725</v>
      </c>
      <c r="S351" s="26">
        <v>0.32029999999999997</v>
      </c>
      <c r="T351" s="26">
        <v>-2.1000000000000001E-2</v>
      </c>
      <c r="U351" s="26">
        <v>0.252</v>
      </c>
      <c r="V351" s="26">
        <v>-3.1E-2</v>
      </c>
      <c r="W351" s="26">
        <v>2.5999999999999999E-2</v>
      </c>
      <c r="X351" s="23" t="str">
        <f t="shared" si="21"/>
        <v xml:space="preserve"> </v>
      </c>
      <c r="Y351" s="23" t="str">
        <f t="shared" si="22"/>
        <v xml:space="preserve"> </v>
      </c>
      <c r="Z351" s="23">
        <f t="shared" si="23"/>
        <v>1.6170617950886856</v>
      </c>
      <c r="AA351" s="48" t="str">
        <f t="shared" si="20"/>
        <v xml:space="preserve"> </v>
      </c>
      <c r="AB351" s="26">
        <v>2.4E-2</v>
      </c>
      <c r="AC351" s="20" t="s">
        <v>11</v>
      </c>
      <c r="AD351" s="26">
        <v>3.3500000000000002E-2</v>
      </c>
      <c r="AE351" s="26" t="s">
        <v>9</v>
      </c>
    </row>
    <row r="352" spans="1:31" x14ac:dyDescent="0.2">
      <c r="C352" s="19" t="s">
        <v>144</v>
      </c>
      <c r="D352" s="20" t="s">
        <v>145</v>
      </c>
      <c r="E352" s="59">
        <v>39401</v>
      </c>
      <c r="F352" s="30">
        <v>60</v>
      </c>
      <c r="G352" s="30">
        <v>5</v>
      </c>
      <c r="H352" s="23">
        <v>-0.38700000000000001</v>
      </c>
      <c r="I352" s="26">
        <v>0.56299999999999994</v>
      </c>
      <c r="J352" s="26">
        <v>0.1918</v>
      </c>
      <c r="K352" s="26">
        <v>-0.15479999999999999</v>
      </c>
      <c r="L352" s="26">
        <v>0.23119999999999999</v>
      </c>
      <c r="M352" s="26">
        <v>0.29899999999999999</v>
      </c>
      <c r="N352" s="26">
        <v>5.3699999999999998E-2</v>
      </c>
      <c r="O352" s="26">
        <v>0.36849999999999999</v>
      </c>
      <c r="P352" s="26">
        <v>0.1608</v>
      </c>
      <c r="Q352" s="26">
        <v>0.2263</v>
      </c>
      <c r="R352" s="26">
        <v>-0.2432</v>
      </c>
      <c r="S352" s="26">
        <v>0.22450000000000001</v>
      </c>
      <c r="T352" s="26">
        <v>1.7999999999999999E-2</v>
      </c>
      <c r="U352" s="26">
        <v>0.128</v>
      </c>
      <c r="V352" s="26">
        <v>-0.253</v>
      </c>
      <c r="W352" s="26">
        <v>9.7000000000000003E-2</v>
      </c>
      <c r="X352" s="23">
        <f t="shared" si="21"/>
        <v>1.7628671915368526</v>
      </c>
      <c r="Y352" s="23">
        <f t="shared" si="22"/>
        <v>1.419564342736952</v>
      </c>
      <c r="Z352" s="23">
        <f t="shared" si="23"/>
        <v>1.3251398551843505</v>
      </c>
      <c r="AA352" s="48">
        <f t="shared" si="20"/>
        <v>6.5577399207356279E-2</v>
      </c>
      <c r="AB352" s="26">
        <v>2.35E-2</v>
      </c>
      <c r="AC352" s="20" t="s">
        <v>746</v>
      </c>
      <c r="AD352" s="26">
        <v>3.9199999999999999E-2</v>
      </c>
      <c r="AE352" s="20" t="s">
        <v>9</v>
      </c>
    </row>
    <row r="353" spans="1:36" x14ac:dyDescent="0.2">
      <c r="C353" s="19" t="s">
        <v>1738</v>
      </c>
      <c r="D353" s="20" t="s">
        <v>1454</v>
      </c>
      <c r="E353" s="59">
        <v>41729</v>
      </c>
      <c r="F353" s="30">
        <v>29</v>
      </c>
      <c r="G353" s="30">
        <v>5</v>
      </c>
      <c r="N353" s="26">
        <v>-1.2E-2</v>
      </c>
      <c r="O353" s="26">
        <v>0.23599999999999999</v>
      </c>
      <c r="P353" s="26">
        <v>0.121</v>
      </c>
      <c r="Q353" s="26">
        <v>0.218</v>
      </c>
      <c r="R353" s="26">
        <v>-0.155</v>
      </c>
      <c r="S353" s="26">
        <v>0.21709999999999999</v>
      </c>
      <c r="T353" s="26">
        <v>8.7999999999999995E-2</v>
      </c>
      <c r="U353" s="26">
        <v>0.30499999999999999</v>
      </c>
      <c r="V353" s="26">
        <v>-0.19600000000000001</v>
      </c>
      <c r="W353" s="26">
        <v>7.0000000000000007E-2</v>
      </c>
      <c r="X353" s="23" t="str">
        <f t="shared" si="21"/>
        <v xml:space="preserve"> </v>
      </c>
      <c r="Y353" s="23" t="str">
        <f t="shared" si="22"/>
        <v xml:space="preserve"> </v>
      </c>
      <c r="Z353" s="23" t="str">
        <f t="shared" si="23"/>
        <v xml:space="preserve"> </v>
      </c>
      <c r="AA353" s="48" t="str">
        <f t="shared" si="20"/>
        <v xml:space="preserve"> </v>
      </c>
      <c r="AB353" s="26">
        <v>2.1999999999999999E-2</v>
      </c>
      <c r="AC353" s="20" t="s">
        <v>11</v>
      </c>
      <c r="AE353" s="20" t="s">
        <v>9</v>
      </c>
    </row>
    <row r="354" spans="1:36" x14ac:dyDescent="0.2">
      <c r="C354" s="19" t="s">
        <v>1081</v>
      </c>
      <c r="D354" s="20" t="s">
        <v>1056</v>
      </c>
      <c r="E354" s="59">
        <v>31016</v>
      </c>
      <c r="F354" s="30">
        <v>130</v>
      </c>
      <c r="G354" s="30">
        <v>5</v>
      </c>
      <c r="H354" s="36"/>
      <c r="I354" s="36"/>
      <c r="J354" s="36"/>
      <c r="K354" s="37">
        <v>-0.1981</v>
      </c>
      <c r="L354" s="37">
        <v>0.24879999999999999</v>
      </c>
      <c r="M354" s="37">
        <v>0.2747</v>
      </c>
      <c r="N354" s="37">
        <v>6.59E-2</v>
      </c>
      <c r="O354" s="37">
        <v>0.22450000000000001</v>
      </c>
      <c r="P354" s="37">
        <v>4.4499999999999998E-2</v>
      </c>
      <c r="Q354" s="37">
        <v>0.2427</v>
      </c>
      <c r="R354" s="37">
        <v>-0.19500000000000001</v>
      </c>
      <c r="S354" s="37">
        <v>0.20930000000000001</v>
      </c>
      <c r="T354" s="37">
        <v>5.0999999999999997E-2</v>
      </c>
      <c r="U354" s="37">
        <v>0.108</v>
      </c>
      <c r="V354" s="37">
        <v>-0.13400000000000001</v>
      </c>
      <c r="W354" s="37">
        <v>6.6000000000000003E-2</v>
      </c>
      <c r="X354" s="23" t="str">
        <f t="shared" si="21"/>
        <v xml:space="preserve"> </v>
      </c>
      <c r="Y354" s="23">
        <f t="shared" si="22"/>
        <v>1.2631773604368233</v>
      </c>
      <c r="Z354" s="23">
        <f t="shared" si="23"/>
        <v>1.259984634943347</v>
      </c>
      <c r="AA354" s="48" t="str">
        <f t="shared" si="20"/>
        <v xml:space="preserve"> </v>
      </c>
      <c r="AB354" s="37">
        <v>1.9599999999999999E-2</v>
      </c>
      <c r="AC354" s="36" t="s">
        <v>218</v>
      </c>
      <c r="AD354" s="26">
        <v>1.9599999999999999E-2</v>
      </c>
      <c r="AE354" s="20" t="s">
        <v>9</v>
      </c>
    </row>
    <row r="355" spans="1:36" x14ac:dyDescent="0.2">
      <c r="C355" s="19" t="s">
        <v>919</v>
      </c>
      <c r="D355" s="20" t="s">
        <v>917</v>
      </c>
      <c r="E355" s="60">
        <v>40184</v>
      </c>
      <c r="F355" s="25">
        <v>82</v>
      </c>
      <c r="G355" s="30">
        <v>6</v>
      </c>
      <c r="H355" s="26"/>
      <c r="I355" s="26"/>
      <c r="J355" s="26">
        <v>0.16839999999999999</v>
      </c>
      <c r="K355" s="26">
        <v>-0.14430000000000001</v>
      </c>
      <c r="L355" s="26">
        <v>0.2177</v>
      </c>
      <c r="M355" s="26">
        <v>0.20749999999999999</v>
      </c>
      <c r="N355" s="26">
        <v>2.8899999999999999E-2</v>
      </c>
      <c r="O355" s="26">
        <v>0.2021</v>
      </c>
      <c r="P355" s="26">
        <v>9.1000000000000004E-3</v>
      </c>
      <c r="Q355" s="26">
        <v>0.20549999999999999</v>
      </c>
      <c r="R355" s="26">
        <v>-0.23699999999999999</v>
      </c>
      <c r="S355" s="26">
        <v>0.1588</v>
      </c>
      <c r="T355" s="26">
        <v>-7.3999999999999996E-2</v>
      </c>
      <c r="U355" s="26">
        <v>0.187</v>
      </c>
      <c r="V355" s="26">
        <v>-0.18</v>
      </c>
      <c r="W355" s="26">
        <v>8.2000000000000003E-2</v>
      </c>
      <c r="X355" s="23" t="str">
        <f t="shared" si="21"/>
        <v xml:space="preserve"> </v>
      </c>
      <c r="Y355" s="23">
        <f t="shared" si="22"/>
        <v>0.63230009532954212</v>
      </c>
      <c r="Z355" s="23">
        <f t="shared" si="23"/>
        <v>0.56652802211126141</v>
      </c>
      <c r="AA355" s="48" t="str">
        <f t="shared" si="20"/>
        <v xml:space="preserve"> </v>
      </c>
      <c r="AB355" s="29">
        <v>0.02</v>
      </c>
      <c r="AC355" s="20" t="s">
        <v>918</v>
      </c>
      <c r="AD355" s="26">
        <v>2.5000000000000001E-2</v>
      </c>
      <c r="AE355" s="20" t="s">
        <v>9</v>
      </c>
      <c r="AF355" s="33"/>
      <c r="AI355" s="33"/>
      <c r="AJ355" s="33"/>
    </row>
    <row r="356" spans="1:36" x14ac:dyDescent="0.2">
      <c r="C356" s="19" t="s">
        <v>1027</v>
      </c>
      <c r="D356" s="20" t="s">
        <v>1026</v>
      </c>
      <c r="E356" s="60">
        <v>36185</v>
      </c>
      <c r="F356" s="25">
        <v>20</v>
      </c>
      <c r="G356" s="30">
        <v>5</v>
      </c>
      <c r="H356" s="26">
        <v>-0.33069999999999999</v>
      </c>
      <c r="I356" s="26">
        <v>0.24590000000000001</v>
      </c>
      <c r="J356" s="26">
        <v>0.1154</v>
      </c>
      <c r="K356" s="26">
        <v>-0.1242</v>
      </c>
      <c r="L356" s="26">
        <v>0.1037</v>
      </c>
      <c r="M356" s="26">
        <v>0.2417</v>
      </c>
      <c r="N356" s="26">
        <v>4.1799999999999997E-2</v>
      </c>
      <c r="O356" s="26">
        <v>0.17399999999999999</v>
      </c>
      <c r="P356" s="26">
        <v>0.1288</v>
      </c>
      <c r="Q356" s="26">
        <v>0.20630000000000001</v>
      </c>
      <c r="R356" s="26">
        <v>-0.1537</v>
      </c>
      <c r="S356" s="26">
        <v>0.15049999999999999</v>
      </c>
      <c r="T356" s="26">
        <v>1.7999999999999999E-2</v>
      </c>
      <c r="U356" s="26">
        <v>0.20699999999999999</v>
      </c>
      <c r="V356" s="26">
        <v>-0.14199999999999999</v>
      </c>
      <c r="W356" s="26">
        <v>7.4999999999999997E-2</v>
      </c>
      <c r="X356" s="23">
        <f t="shared" si="21"/>
        <v>1.0516055165688374</v>
      </c>
      <c r="Y356" s="23">
        <f t="shared" si="22"/>
        <v>1.2057648268793346</v>
      </c>
      <c r="Z356" s="23">
        <f t="shared" si="23"/>
        <v>1.2819347594601247</v>
      </c>
      <c r="AA356" s="48">
        <f t="shared" si="20"/>
        <v>4.593781813918052E-2</v>
      </c>
      <c r="AB356" s="26">
        <v>2.5000000000000001E-2</v>
      </c>
      <c r="AC356" s="20" t="s">
        <v>11</v>
      </c>
      <c r="AD356" s="26">
        <v>2.5000000000000001E-2</v>
      </c>
      <c r="AE356" s="20" t="s">
        <v>43</v>
      </c>
    </row>
    <row r="357" spans="1:36" x14ac:dyDescent="0.2">
      <c r="C357" s="19" t="s">
        <v>249</v>
      </c>
      <c r="D357" s="20" t="s">
        <v>250</v>
      </c>
      <c r="E357" s="59">
        <v>41099</v>
      </c>
      <c r="F357" s="30">
        <v>27</v>
      </c>
      <c r="G357" s="30">
        <v>6</v>
      </c>
      <c r="H357" s="23"/>
      <c r="I357" s="26"/>
      <c r="J357" s="26"/>
      <c r="K357" s="26"/>
      <c r="L357" s="26">
        <v>0.121</v>
      </c>
      <c r="M357" s="26">
        <v>0.30470000000000003</v>
      </c>
      <c r="N357" s="26">
        <v>0.15640000000000001</v>
      </c>
      <c r="O357" s="26">
        <v>0.26269999999999999</v>
      </c>
      <c r="P357" s="26">
        <v>0.24079999999999999</v>
      </c>
      <c r="Q357" s="26">
        <v>0.2132</v>
      </c>
      <c r="R357" s="26">
        <v>-0.29289999999999999</v>
      </c>
      <c r="S357" s="26">
        <v>3.3700000000000001E-2</v>
      </c>
      <c r="T357" s="26">
        <v>0.13400000000000001</v>
      </c>
      <c r="U357" s="26">
        <v>0.23</v>
      </c>
      <c r="V357" s="26">
        <v>-0.129</v>
      </c>
      <c r="W357" s="26">
        <v>-1.6E-2</v>
      </c>
      <c r="X357" s="23" t="str">
        <f t="shared" si="21"/>
        <v xml:space="preserve"> </v>
      </c>
      <c r="Y357" s="23" t="str">
        <f t="shared" si="22"/>
        <v xml:space="preserve"> </v>
      </c>
      <c r="Z357" s="23">
        <f t="shared" si="23"/>
        <v>1.5058777803521064</v>
      </c>
      <c r="AA357" s="48" t="str">
        <f t="shared" si="20"/>
        <v xml:space="preserve"> </v>
      </c>
      <c r="AB357" s="26">
        <v>1.9699999999999999E-2</v>
      </c>
      <c r="AC357" s="20" t="s">
        <v>719</v>
      </c>
      <c r="AD357" s="26">
        <v>7.0999999999999994E-2</v>
      </c>
      <c r="AE357" s="20" t="s">
        <v>251</v>
      </c>
    </row>
    <row r="358" spans="1:36" x14ac:dyDescent="0.2">
      <c r="C358" s="19" t="s">
        <v>592</v>
      </c>
      <c r="D358" s="20" t="s">
        <v>591</v>
      </c>
      <c r="E358" s="59">
        <v>41261</v>
      </c>
      <c r="F358" s="30">
        <v>393.37</v>
      </c>
      <c r="G358" s="30">
        <v>5</v>
      </c>
      <c r="H358" s="26"/>
      <c r="I358" s="26"/>
      <c r="J358" s="26"/>
      <c r="K358" s="26"/>
      <c r="L358" s="26"/>
      <c r="M358" s="26">
        <v>0.29499999999999998</v>
      </c>
      <c r="N358" s="26">
        <v>6.8000000000000005E-2</v>
      </c>
      <c r="O358" s="26">
        <v>0.2482</v>
      </c>
      <c r="P358" s="26">
        <v>0.126</v>
      </c>
      <c r="Q358" s="26">
        <v>0.25609999999999999</v>
      </c>
      <c r="R358" s="26">
        <v>-0.21299999999999999</v>
      </c>
      <c r="S358" s="26">
        <v>0.16969999999999999</v>
      </c>
      <c r="T358" s="26">
        <v>7.0000000000000007E-2</v>
      </c>
      <c r="U358" s="26">
        <v>0.13100000000000001</v>
      </c>
      <c r="V358" s="26">
        <v>-0.188</v>
      </c>
      <c r="W358" s="26">
        <v>6.0000000000000001E-3</v>
      </c>
      <c r="X358" s="23" t="str">
        <f t="shared" si="21"/>
        <v xml:space="preserve"> </v>
      </c>
      <c r="Y358" s="23" t="str">
        <f t="shared" si="22"/>
        <v xml:space="preserve"> </v>
      </c>
      <c r="Z358" s="23">
        <f t="shared" si="23"/>
        <v>1.2219660569719646</v>
      </c>
      <c r="AA358" s="48" t="str">
        <f t="shared" ref="AA358:AA421" si="24" xml:space="preserve">
IF(X358=" "," ",
(1+X358)^(1/16)-1
)</f>
        <v xml:space="preserve"> </v>
      </c>
      <c r="AB358" s="29">
        <v>8.9999999999999993E-3</v>
      </c>
      <c r="AC358" s="20" t="s">
        <v>294</v>
      </c>
      <c r="AD358" s="29">
        <v>2.0199999999999999E-2</v>
      </c>
      <c r="AE358" s="20" t="s">
        <v>9</v>
      </c>
      <c r="AI358" s="29"/>
      <c r="AJ358" s="33"/>
    </row>
    <row r="359" spans="1:36" x14ac:dyDescent="0.2">
      <c r="C359" s="19" t="s">
        <v>594</v>
      </c>
      <c r="D359" s="20" t="s">
        <v>593</v>
      </c>
      <c r="E359" s="59">
        <v>32343</v>
      </c>
      <c r="F359" s="30">
        <v>393.37</v>
      </c>
      <c r="G359" s="30">
        <v>5</v>
      </c>
      <c r="H359" s="26">
        <v>-0.41299999999999998</v>
      </c>
      <c r="I359" s="26">
        <v>0.40699999999999997</v>
      </c>
      <c r="J359" s="26">
        <v>0.219</v>
      </c>
      <c r="K359" s="26">
        <v>-0.19800000000000001</v>
      </c>
      <c r="L359" s="26">
        <v>0.20699999999999999</v>
      </c>
      <c r="M359" s="26">
        <v>0.28499999999999998</v>
      </c>
      <c r="N359" s="26">
        <v>5.8999999999999997E-2</v>
      </c>
      <c r="O359" s="26">
        <v>0.248</v>
      </c>
      <c r="P359" s="26">
        <v>0.121</v>
      </c>
      <c r="Q359" s="26">
        <v>0.2475</v>
      </c>
      <c r="R359" s="26">
        <v>-0.22</v>
      </c>
      <c r="S359" s="26">
        <v>0.15959999999999999</v>
      </c>
      <c r="T359" s="26">
        <v>6.0999999999999999E-2</v>
      </c>
      <c r="U359" s="26">
        <v>0.121</v>
      </c>
      <c r="V359" s="26"/>
      <c r="W359" s="26">
        <v>-4.0000000000000001E-3</v>
      </c>
      <c r="X359" s="23" t="str">
        <f t="shared" si="21"/>
        <v xml:space="preserve"> </v>
      </c>
      <c r="Y359" s="23" t="str">
        <f t="shared" si="22"/>
        <v xml:space="preserve"> </v>
      </c>
      <c r="Z359" s="23" t="str">
        <f t="shared" si="23"/>
        <v xml:space="preserve"> </v>
      </c>
      <c r="AA359" s="48" t="str">
        <f t="shared" si="24"/>
        <v xml:space="preserve"> </v>
      </c>
      <c r="AB359" s="29">
        <v>2.1399999999999999E-2</v>
      </c>
      <c r="AC359" s="20" t="s">
        <v>294</v>
      </c>
      <c r="AD359" s="29">
        <v>2.7E-2</v>
      </c>
      <c r="AE359" s="19"/>
      <c r="AI359" s="33"/>
      <c r="AJ359" s="33"/>
    </row>
    <row r="360" spans="1:36" x14ac:dyDescent="0.2">
      <c r="C360" s="19" t="s">
        <v>676</v>
      </c>
      <c r="D360" s="20" t="s">
        <v>677</v>
      </c>
      <c r="E360" s="59">
        <v>41639</v>
      </c>
      <c r="F360" s="30">
        <v>17</v>
      </c>
      <c r="G360" s="30">
        <v>5</v>
      </c>
      <c r="H360" s="23"/>
      <c r="I360" s="26"/>
      <c r="J360" s="26"/>
      <c r="K360" s="26"/>
      <c r="L360" s="26"/>
      <c r="M360" s="26"/>
      <c r="N360" s="26">
        <v>5.11E-2</v>
      </c>
      <c r="O360" s="26">
        <v>0.31080000000000002</v>
      </c>
      <c r="P360" s="26">
        <v>0.17269999999999999</v>
      </c>
      <c r="Q360" s="26">
        <v>0.28889999999999999</v>
      </c>
      <c r="R360" s="26">
        <v>-0.29299999999999998</v>
      </c>
      <c r="S360" s="26">
        <v>0.1822</v>
      </c>
      <c r="T360" s="26">
        <v>0.114</v>
      </c>
      <c r="U360" s="26">
        <v>0.11799999999999999</v>
      </c>
      <c r="V360" s="26">
        <v>-0.14799999999999999</v>
      </c>
      <c r="W360" s="26">
        <v>5.5E-2</v>
      </c>
      <c r="X360" s="23" t="str">
        <f t="shared" si="21"/>
        <v xml:space="preserve"> </v>
      </c>
      <c r="Y360" s="23" t="str">
        <f t="shared" si="22"/>
        <v xml:space="preserve"> </v>
      </c>
      <c r="Z360" s="23" t="str">
        <f t="shared" si="23"/>
        <v xml:space="preserve"> </v>
      </c>
      <c r="AA360" s="48" t="str">
        <f t="shared" si="24"/>
        <v xml:space="preserve"> </v>
      </c>
      <c r="AB360" s="26">
        <v>2.1999999999999999E-2</v>
      </c>
      <c r="AC360" s="20" t="s">
        <v>678</v>
      </c>
      <c r="AD360" s="26">
        <f>2.39%+2.91%</f>
        <v>5.3000000000000005E-2</v>
      </c>
      <c r="AE360" s="26" t="s">
        <v>9</v>
      </c>
    </row>
    <row r="361" spans="1:36" x14ac:dyDescent="0.2">
      <c r="C361" s="19" t="s">
        <v>1739</v>
      </c>
      <c r="D361" s="20" t="s">
        <v>1450</v>
      </c>
      <c r="E361" s="59">
        <v>43718</v>
      </c>
      <c r="F361" s="30">
        <v>15</v>
      </c>
      <c r="G361" s="30">
        <v>5</v>
      </c>
      <c r="H361" s="23"/>
      <c r="I361" s="23"/>
      <c r="J361" s="26">
        <v>0.25669999999999998</v>
      </c>
      <c r="K361" s="26">
        <v>-0.12709999999999999</v>
      </c>
      <c r="L361" s="26">
        <v>0.1794</v>
      </c>
      <c r="M361" s="26">
        <v>0.38900000000000001</v>
      </c>
      <c r="N361" s="26">
        <v>0.1004</v>
      </c>
      <c r="O361" s="26">
        <v>0.37859999999999999</v>
      </c>
      <c r="P361" s="26">
        <v>0.26860000000000001</v>
      </c>
      <c r="Q361" s="26">
        <v>0.2717</v>
      </c>
      <c r="R361" s="26">
        <v>-0.28860000000000002</v>
      </c>
      <c r="S361" s="26">
        <v>0.1045</v>
      </c>
      <c r="T361" s="26">
        <v>5.0999999999999997E-2</v>
      </c>
      <c r="U361" s="26">
        <v>0.19</v>
      </c>
      <c r="V361" s="26">
        <v>-0.159</v>
      </c>
      <c r="W361" s="26">
        <v>2.1999999999999999E-2</v>
      </c>
      <c r="X361" s="23" t="str">
        <f t="shared" si="21"/>
        <v xml:space="preserve"> </v>
      </c>
      <c r="Y361" s="23">
        <f t="shared" si="22"/>
        <v>1.9559851432712976</v>
      </c>
      <c r="Z361" s="23">
        <f t="shared" si="23"/>
        <v>1.8712871678591254</v>
      </c>
      <c r="AA361" s="48" t="str">
        <f t="shared" si="24"/>
        <v xml:space="preserve"> </v>
      </c>
      <c r="AB361" s="29">
        <v>2.46E-2</v>
      </c>
      <c r="AC361" s="20" t="s">
        <v>1451</v>
      </c>
      <c r="AD361" s="29">
        <v>2.46E-2</v>
      </c>
      <c r="AE361" s="26" t="s">
        <v>9</v>
      </c>
    </row>
    <row r="362" spans="1:36" x14ac:dyDescent="0.2">
      <c r="C362" s="19" t="s">
        <v>1739</v>
      </c>
      <c r="D362" s="20" t="s">
        <v>233</v>
      </c>
      <c r="E362" s="59">
        <v>40177</v>
      </c>
      <c r="F362" s="30">
        <v>18</v>
      </c>
      <c r="G362" s="30">
        <v>5</v>
      </c>
      <c r="H362" s="23"/>
      <c r="I362" s="26"/>
      <c r="J362" s="26">
        <v>0.25669999999999998</v>
      </c>
      <c r="K362" s="26">
        <v>-0.12709999999999999</v>
      </c>
      <c r="L362" s="26">
        <v>0.1794</v>
      </c>
      <c r="M362" s="26">
        <v>0.38900000000000001</v>
      </c>
      <c r="N362" s="26">
        <v>0.1004</v>
      </c>
      <c r="O362" s="26">
        <v>0.37859999999999999</v>
      </c>
      <c r="P362" s="26">
        <v>0.26860000000000001</v>
      </c>
      <c r="Q362" s="26">
        <v>0.2717</v>
      </c>
      <c r="R362" s="26">
        <v>-0.28860000000000002</v>
      </c>
      <c r="S362" s="26">
        <v>0.1045</v>
      </c>
      <c r="T362" s="26"/>
      <c r="U362" s="26"/>
      <c r="V362" s="26"/>
      <c r="W362" s="26"/>
      <c r="X362" s="23" t="str">
        <f t="shared" si="21"/>
        <v xml:space="preserve"> </v>
      </c>
      <c r="Y362" s="23" t="str">
        <f t="shared" si="22"/>
        <v xml:space="preserve"> </v>
      </c>
      <c r="Z362" s="23" t="str">
        <f t="shared" si="23"/>
        <v xml:space="preserve"> </v>
      </c>
      <c r="AA362" s="48" t="str">
        <f t="shared" si="24"/>
        <v xml:space="preserve"> </v>
      </c>
      <c r="AB362" s="26">
        <v>2.5000000000000001E-2</v>
      </c>
      <c r="AC362" s="20" t="s">
        <v>222</v>
      </c>
      <c r="AD362" s="26">
        <v>2.92E-2</v>
      </c>
      <c r="AE362" s="26" t="s">
        <v>9</v>
      </c>
    </row>
    <row r="363" spans="1:36" x14ac:dyDescent="0.2">
      <c r="C363" s="19" t="s">
        <v>613</v>
      </c>
      <c r="D363" s="20" t="s">
        <v>614</v>
      </c>
      <c r="E363" s="59">
        <v>40435</v>
      </c>
      <c r="F363" s="30">
        <v>40</v>
      </c>
      <c r="G363" s="30">
        <v>6</v>
      </c>
      <c r="H363" s="26"/>
      <c r="I363" s="26"/>
      <c r="J363" s="26"/>
      <c r="K363" s="26"/>
      <c r="L363" s="26">
        <v>0.18099999999999999</v>
      </c>
      <c r="M363" s="26">
        <v>0.38400000000000001</v>
      </c>
      <c r="N363" s="26">
        <v>8.1000000000000003E-2</v>
      </c>
      <c r="O363" s="26">
        <v>0.26400000000000001</v>
      </c>
      <c r="P363" s="26">
        <v>3.6999999999999998E-2</v>
      </c>
      <c r="Q363" s="26">
        <v>0.184</v>
      </c>
      <c r="R363" s="26">
        <v>-0.184</v>
      </c>
      <c r="S363" s="26">
        <v>0.21310000000000001</v>
      </c>
      <c r="T363" s="26">
        <v>0.03</v>
      </c>
      <c r="U363" s="26">
        <v>0.17199999999999999</v>
      </c>
      <c r="V363" s="26">
        <v>-0.193</v>
      </c>
      <c r="W363" s="26">
        <v>3.6999999999999998E-2</v>
      </c>
      <c r="X363" s="23" t="str">
        <f t="shared" si="21"/>
        <v xml:space="preserve"> </v>
      </c>
      <c r="Y363" s="23" t="str">
        <f t="shared" si="22"/>
        <v xml:space="preserve"> </v>
      </c>
      <c r="Z363" s="23">
        <f t="shared" si="23"/>
        <v>1.3218983653098584</v>
      </c>
      <c r="AA363" s="48" t="str">
        <f t="shared" si="24"/>
        <v xml:space="preserve"> </v>
      </c>
      <c r="AB363" s="29">
        <v>2.4E-2</v>
      </c>
      <c r="AC363" s="20" t="s">
        <v>615</v>
      </c>
      <c r="AD363" s="29">
        <v>2.6499999999999999E-2</v>
      </c>
      <c r="AE363" s="20" t="s">
        <v>9</v>
      </c>
      <c r="AG363" s="29"/>
      <c r="AH363" s="33"/>
    </row>
    <row r="364" spans="1:36" x14ac:dyDescent="0.2">
      <c r="X364" s="23" t="str">
        <f t="shared" si="21"/>
        <v xml:space="preserve"> </v>
      </c>
      <c r="Y364" s="23" t="str">
        <f t="shared" si="22"/>
        <v xml:space="preserve"> </v>
      </c>
      <c r="Z364" s="23" t="str">
        <f t="shared" si="23"/>
        <v xml:space="preserve"> </v>
      </c>
      <c r="AA364" s="48" t="str">
        <f t="shared" si="24"/>
        <v xml:space="preserve"> </v>
      </c>
    </row>
    <row r="365" spans="1:36" x14ac:dyDescent="0.2">
      <c r="X365" s="23" t="str">
        <f t="shared" si="21"/>
        <v xml:space="preserve"> </v>
      </c>
      <c r="Y365" s="23" t="str">
        <f t="shared" si="22"/>
        <v xml:space="preserve"> </v>
      </c>
      <c r="Z365" s="23" t="str">
        <f t="shared" si="23"/>
        <v xml:space="preserve"> </v>
      </c>
      <c r="AA365" s="48" t="str">
        <f t="shared" si="24"/>
        <v xml:space="preserve"> </v>
      </c>
    </row>
    <row r="366" spans="1:36" x14ac:dyDescent="0.2">
      <c r="A366" s="1" t="s">
        <v>1469</v>
      </c>
      <c r="E366" s="59"/>
      <c r="G366" s="30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3" t="str">
        <f t="shared" si="21"/>
        <v xml:space="preserve"> </v>
      </c>
      <c r="Y366" s="23" t="str">
        <f t="shared" si="22"/>
        <v xml:space="preserve"> </v>
      </c>
      <c r="Z366" s="23" t="str">
        <f t="shared" si="23"/>
        <v xml:space="preserve"> </v>
      </c>
      <c r="AA366" s="48" t="str">
        <f t="shared" si="24"/>
        <v xml:space="preserve"> </v>
      </c>
      <c r="AB366" s="29"/>
      <c r="AD366" s="29"/>
      <c r="AE366" s="19"/>
      <c r="AI366" s="33"/>
      <c r="AJ366" s="33"/>
    </row>
    <row r="367" spans="1:36" x14ac:dyDescent="0.2">
      <c r="E367" s="59"/>
      <c r="G367" s="30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3" t="str">
        <f t="shared" si="21"/>
        <v xml:space="preserve"> </v>
      </c>
      <c r="Y367" s="23" t="str">
        <f t="shared" si="22"/>
        <v xml:space="preserve"> </v>
      </c>
      <c r="Z367" s="23" t="str">
        <f t="shared" si="23"/>
        <v xml:space="preserve"> </v>
      </c>
      <c r="AA367" s="48" t="str">
        <f t="shared" si="24"/>
        <v xml:space="preserve"> </v>
      </c>
      <c r="AB367" s="29"/>
      <c r="AD367" s="29"/>
      <c r="AE367" s="19"/>
      <c r="AI367" s="33"/>
      <c r="AJ367" s="33"/>
    </row>
    <row r="368" spans="1:36" x14ac:dyDescent="0.2">
      <c r="C368" s="19" t="s">
        <v>1465</v>
      </c>
      <c r="D368" s="20" t="s">
        <v>1466</v>
      </c>
      <c r="E368" s="59">
        <v>41264</v>
      </c>
      <c r="F368" s="30">
        <v>109</v>
      </c>
      <c r="G368" s="30">
        <v>5</v>
      </c>
      <c r="H368" s="23"/>
      <c r="I368" s="26"/>
      <c r="J368" s="26"/>
      <c r="K368" s="26"/>
      <c r="L368" s="26"/>
      <c r="M368" s="26">
        <v>0.373</v>
      </c>
      <c r="N368" s="26">
        <v>0.182</v>
      </c>
      <c r="O368" s="26">
        <v>0.33600000000000002</v>
      </c>
      <c r="P368" s="26">
        <v>0.20399999999999999</v>
      </c>
      <c r="Q368" s="26">
        <v>0.20799999999999999</v>
      </c>
      <c r="R368" s="26">
        <v>-0.23599999999999999</v>
      </c>
      <c r="S368" s="26">
        <v>0.26550000000000001</v>
      </c>
      <c r="T368" s="26">
        <v>0.24</v>
      </c>
      <c r="U368" s="26">
        <v>0.24299999999999999</v>
      </c>
      <c r="V368" s="26">
        <v>-0.20200000000000001</v>
      </c>
      <c r="W368" s="26">
        <v>-1.7999999999999999E-2</v>
      </c>
      <c r="X368" s="23" t="str">
        <f t="shared" si="21"/>
        <v xml:space="preserve"> </v>
      </c>
      <c r="Y368" s="23" t="str">
        <f t="shared" si="22"/>
        <v xml:space="preserve"> </v>
      </c>
      <c r="Z368" s="23">
        <f t="shared" si="23"/>
        <v>2.6825664664169997</v>
      </c>
      <c r="AA368" s="48" t="str">
        <f t="shared" si="24"/>
        <v xml:space="preserve"> </v>
      </c>
      <c r="AB368" s="26">
        <v>1.15E-2</v>
      </c>
      <c r="AC368" s="20" t="s">
        <v>1467</v>
      </c>
      <c r="AE368" s="20" t="s">
        <v>1468</v>
      </c>
    </row>
    <row r="369" spans="1:31" x14ac:dyDescent="0.2">
      <c r="C369" s="19" t="s">
        <v>247</v>
      </c>
      <c r="D369" s="20" t="s">
        <v>395</v>
      </c>
      <c r="E369" s="59">
        <v>41640</v>
      </c>
      <c r="F369" s="30">
        <v>258</v>
      </c>
      <c r="G369" s="30">
        <v>5</v>
      </c>
      <c r="H369" s="23"/>
      <c r="I369" s="26"/>
      <c r="J369" s="26"/>
      <c r="K369" s="26"/>
      <c r="L369" s="26"/>
      <c r="M369" s="26"/>
      <c r="N369" s="26">
        <v>0.13489999999999999</v>
      </c>
      <c r="O369" s="26">
        <v>0.24690000000000001</v>
      </c>
      <c r="P369" s="26">
        <v>0.24490000000000001</v>
      </c>
      <c r="Q369" s="26">
        <v>0.1419</v>
      </c>
      <c r="R369" s="26">
        <v>-0.20730000000000001</v>
      </c>
      <c r="S369" s="26">
        <v>0.1275</v>
      </c>
      <c r="T369" s="26">
        <v>0.33100000000000002</v>
      </c>
      <c r="U369" s="26">
        <v>0.183</v>
      </c>
      <c r="V369" s="26">
        <v>-0.157</v>
      </c>
      <c r="W369" s="26">
        <v>6.7000000000000004E-2</v>
      </c>
      <c r="X369" s="23" t="str">
        <f t="shared" si="21"/>
        <v xml:space="preserve"> </v>
      </c>
      <c r="Y369" s="23" t="str">
        <f t="shared" si="22"/>
        <v xml:space="preserve"> </v>
      </c>
      <c r="Z369" s="23" t="str">
        <f t="shared" si="23"/>
        <v xml:space="preserve"> </v>
      </c>
      <c r="AA369" s="48" t="str">
        <f t="shared" si="24"/>
        <v xml:space="preserve"> </v>
      </c>
      <c r="AB369" s="29">
        <v>2.1999999999999999E-2</v>
      </c>
      <c r="AC369" s="20" t="s">
        <v>273</v>
      </c>
      <c r="AD369" s="26">
        <v>2.1000000000000001E-2</v>
      </c>
      <c r="AE369" s="26" t="s">
        <v>9</v>
      </c>
    </row>
    <row r="370" spans="1:31" x14ac:dyDescent="0.2">
      <c r="C370" s="19" t="s">
        <v>1485</v>
      </c>
      <c r="D370" s="20" t="s">
        <v>1486</v>
      </c>
      <c r="E370" s="59"/>
      <c r="F370" s="30">
        <v>14</v>
      </c>
      <c r="G370" s="30"/>
      <c r="H370" s="23"/>
      <c r="I370" s="26"/>
      <c r="J370" s="26"/>
      <c r="K370" s="26"/>
      <c r="L370" s="26"/>
      <c r="M370" s="26"/>
      <c r="N370" s="26"/>
      <c r="O370" s="26"/>
      <c r="P370" s="26"/>
      <c r="Q370" s="26">
        <v>0.2102</v>
      </c>
      <c r="R370" s="26">
        <v>-0.35270000000000001</v>
      </c>
      <c r="S370" s="26">
        <v>0.26800000000000002</v>
      </c>
      <c r="T370" s="26">
        <v>9.9000000000000008E-3</v>
      </c>
      <c r="U370" s="26">
        <v>9.6000000000000002E-2</v>
      </c>
      <c r="V370" s="26">
        <v>-0.219</v>
      </c>
      <c r="W370" s="26">
        <v>7.1999999999999995E-2</v>
      </c>
      <c r="X370" s="23" t="str">
        <f t="shared" si="21"/>
        <v xml:space="preserve"> </v>
      </c>
      <c r="Y370" s="23" t="str">
        <f t="shared" si="22"/>
        <v xml:space="preserve"> </v>
      </c>
      <c r="Z370" s="23" t="str">
        <f t="shared" si="23"/>
        <v xml:space="preserve"> </v>
      </c>
      <c r="AA370" s="48" t="str">
        <f t="shared" si="24"/>
        <v xml:space="preserve"> </v>
      </c>
      <c r="AB370" s="26">
        <v>2.5399999999999999E-2</v>
      </c>
      <c r="AD370" s="26">
        <v>2.5399999999999999E-2</v>
      </c>
    </row>
    <row r="371" spans="1:31" x14ac:dyDescent="0.2">
      <c r="C371" s="19" t="s">
        <v>1173</v>
      </c>
      <c r="D371" s="20" t="s">
        <v>1487</v>
      </c>
      <c r="E371" s="59">
        <v>41639</v>
      </c>
      <c r="F371" s="30">
        <v>120</v>
      </c>
      <c r="G371" s="30"/>
      <c r="H371" s="23"/>
      <c r="I371" s="26"/>
      <c r="J371" s="26"/>
      <c r="K371" s="26"/>
      <c r="L371" s="26"/>
      <c r="M371" s="26"/>
      <c r="N371" s="26">
        <v>4.1000000000000003E-3</v>
      </c>
      <c r="O371" s="26">
        <v>0.39929999999999999</v>
      </c>
      <c r="P371" s="26">
        <v>0.20519999999999999</v>
      </c>
      <c r="Q371" s="26">
        <v>0.23319999999999999</v>
      </c>
      <c r="R371" s="26">
        <v>-0.2303</v>
      </c>
      <c r="S371" s="26">
        <v>0.1875</v>
      </c>
      <c r="T371" s="26">
        <v>0.13830000000000001</v>
      </c>
      <c r="U371" s="26">
        <v>0.28199999999999997</v>
      </c>
      <c r="V371" s="26">
        <v>-0.218</v>
      </c>
      <c r="W371" s="26">
        <v>-6.8000000000000005E-2</v>
      </c>
      <c r="X371" s="23" t="str">
        <f t="shared" si="21"/>
        <v xml:space="preserve"> </v>
      </c>
      <c r="Y371" s="23" t="str">
        <f t="shared" si="22"/>
        <v xml:space="preserve"> </v>
      </c>
      <c r="Z371" s="23" t="str">
        <f t="shared" si="23"/>
        <v xml:space="preserve"> </v>
      </c>
      <c r="AA371" s="48" t="str">
        <f t="shared" si="24"/>
        <v xml:space="preserve"> </v>
      </c>
      <c r="AB371" s="26">
        <v>2.35E-2</v>
      </c>
      <c r="AC371" s="20" t="s">
        <v>1488</v>
      </c>
      <c r="AD371" s="26">
        <v>2.4500000000000001E-2</v>
      </c>
    </row>
    <row r="372" spans="1:31" x14ac:dyDescent="0.2">
      <c r="E372" s="59"/>
      <c r="F372" s="30"/>
      <c r="G372" s="30"/>
      <c r="H372" s="23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3" t="str">
        <f t="shared" si="21"/>
        <v xml:space="preserve"> </v>
      </c>
      <c r="Y372" s="23" t="str">
        <f t="shared" si="22"/>
        <v xml:space="preserve"> </v>
      </c>
      <c r="Z372" s="23" t="str">
        <f t="shared" si="23"/>
        <v xml:space="preserve"> </v>
      </c>
      <c r="AA372" s="48" t="str">
        <f t="shared" si="24"/>
        <v xml:space="preserve"> </v>
      </c>
    </row>
    <row r="373" spans="1:31" s="1" customFormat="1" x14ac:dyDescent="0.2">
      <c r="C373" s="1" t="s">
        <v>649</v>
      </c>
      <c r="D373" s="2"/>
      <c r="E373" s="58"/>
      <c r="F373" s="11"/>
      <c r="H373" s="12">
        <v>-0.495</v>
      </c>
      <c r="I373" s="12">
        <v>0.58799999999999997</v>
      </c>
      <c r="J373" s="12">
        <v>0.29799999999999999</v>
      </c>
      <c r="K373" s="12">
        <v>-0.191</v>
      </c>
      <c r="L373" s="12">
        <v>0.21360000000000001</v>
      </c>
      <c r="M373" s="12">
        <v>0.372</v>
      </c>
      <c r="N373" s="12">
        <v>7.7799999999999994E-2</v>
      </c>
      <c r="O373" s="12">
        <v>0.25059999999999999</v>
      </c>
      <c r="P373" s="12">
        <v>0.1171</v>
      </c>
      <c r="Q373" s="12">
        <v>0.2114</v>
      </c>
      <c r="R373" s="12">
        <v>-0.26</v>
      </c>
      <c r="S373" s="12">
        <v>0.17199999999999999</v>
      </c>
      <c r="T373" s="12">
        <v>8.5000000000000006E-2</v>
      </c>
      <c r="U373" s="12">
        <v>0.24299999999999999</v>
      </c>
      <c r="V373" s="12">
        <v>-0.182</v>
      </c>
      <c r="W373" s="12">
        <v>-1.2999999999999999E-2</v>
      </c>
      <c r="X373" s="14">
        <f t="shared" si="21"/>
        <v>1.4152475417799981</v>
      </c>
      <c r="Y373" s="14">
        <f t="shared" si="22"/>
        <v>1.3203050224353841</v>
      </c>
      <c r="Z373" s="14">
        <f t="shared" si="23"/>
        <v>1.3633116220080375</v>
      </c>
      <c r="AA373" s="16">
        <f t="shared" si="24"/>
        <v>5.6659599973514219E-2</v>
      </c>
      <c r="AB373" s="16"/>
      <c r="AC373" s="2"/>
      <c r="AD373" s="12"/>
      <c r="AE373" s="12"/>
    </row>
    <row r="374" spans="1:31" s="1" customFormat="1" x14ac:dyDescent="0.2">
      <c r="C374" s="1" t="s">
        <v>747</v>
      </c>
      <c r="D374" s="2"/>
      <c r="E374" s="58"/>
      <c r="F374" s="11"/>
      <c r="G374" s="11"/>
      <c r="H374" s="12">
        <v>-0.43640000000000001</v>
      </c>
      <c r="I374" s="12">
        <v>0.39700000000000002</v>
      </c>
      <c r="J374" s="12">
        <v>0.17949999999999999</v>
      </c>
      <c r="K374" s="12">
        <v>-0.21440000000000001</v>
      </c>
      <c r="L374" s="12">
        <v>0.2051</v>
      </c>
      <c r="M374" s="12">
        <v>0.26679999999999998</v>
      </c>
      <c r="N374" s="12">
        <v>0.1016</v>
      </c>
      <c r="O374" s="12">
        <v>0.2009</v>
      </c>
      <c r="P374" s="12">
        <v>9.0999999999999998E-2</v>
      </c>
      <c r="Q374" s="12">
        <v>0.23799999999999999</v>
      </c>
      <c r="R374" s="12">
        <v>-0.20219999999999999</v>
      </c>
      <c r="S374" s="12">
        <v>0.2127</v>
      </c>
      <c r="T374" s="12">
        <v>4.99E-2</v>
      </c>
      <c r="U374" s="12">
        <v>0.1757</v>
      </c>
      <c r="V374" s="12">
        <v>-0.20649999999999999</v>
      </c>
      <c r="W374" s="12"/>
      <c r="X374" s="23" t="str">
        <f t="shared" si="21"/>
        <v xml:space="preserve"> </v>
      </c>
      <c r="Y374" s="23" t="str">
        <f t="shared" si="22"/>
        <v xml:space="preserve"> </v>
      </c>
      <c r="Z374" s="23" t="str">
        <f t="shared" si="23"/>
        <v xml:space="preserve"> </v>
      </c>
      <c r="AA374" s="48" t="str">
        <f t="shared" si="24"/>
        <v xml:space="preserve"> </v>
      </c>
      <c r="AB374" s="16"/>
      <c r="AC374" s="2"/>
      <c r="AD374" s="12"/>
      <c r="AE374" s="12"/>
    </row>
    <row r="375" spans="1:31" x14ac:dyDescent="0.2">
      <c r="X375" s="23" t="str">
        <f t="shared" si="21"/>
        <v xml:space="preserve"> </v>
      </c>
      <c r="Y375" s="23" t="str">
        <f t="shared" si="22"/>
        <v xml:space="preserve"> </v>
      </c>
      <c r="Z375" s="23" t="str">
        <f t="shared" si="23"/>
        <v xml:space="preserve"> </v>
      </c>
      <c r="AA375" s="48" t="str">
        <f t="shared" si="24"/>
        <v xml:space="preserve"> </v>
      </c>
    </row>
    <row r="376" spans="1:31" x14ac:dyDescent="0.2">
      <c r="F376" s="23"/>
      <c r="G376" s="23"/>
      <c r="H376" s="23"/>
      <c r="X376" s="23" t="str">
        <f t="shared" si="21"/>
        <v xml:space="preserve"> </v>
      </c>
      <c r="Y376" s="23" t="str">
        <f t="shared" si="22"/>
        <v xml:space="preserve"> </v>
      </c>
      <c r="Z376" s="23" t="str">
        <f t="shared" si="23"/>
        <v xml:space="preserve"> </v>
      </c>
      <c r="AA376" s="48" t="str">
        <f t="shared" si="24"/>
        <v xml:space="preserve"> </v>
      </c>
    </row>
    <row r="377" spans="1:31" x14ac:dyDescent="0.2">
      <c r="A377" s="1" t="s">
        <v>7</v>
      </c>
      <c r="F377" s="23"/>
      <c r="G377" s="23"/>
      <c r="H377" s="23"/>
      <c r="X377" s="23" t="str">
        <f t="shared" si="21"/>
        <v xml:space="preserve"> </v>
      </c>
      <c r="Y377" s="23" t="str">
        <f t="shared" si="22"/>
        <v xml:space="preserve"> </v>
      </c>
      <c r="Z377" s="23" t="str">
        <f t="shared" si="23"/>
        <v xml:space="preserve"> </v>
      </c>
      <c r="AA377" s="48" t="str">
        <f t="shared" si="24"/>
        <v xml:space="preserve"> </v>
      </c>
    </row>
    <row r="378" spans="1:31" x14ac:dyDescent="0.2">
      <c r="A378" s="1"/>
      <c r="F378" s="23"/>
      <c r="G378" s="23"/>
      <c r="H378" s="23"/>
      <c r="X378" s="23" t="str">
        <f t="shared" si="21"/>
        <v xml:space="preserve"> </v>
      </c>
      <c r="Y378" s="23" t="str">
        <f t="shared" si="22"/>
        <v xml:space="preserve"> </v>
      </c>
      <c r="Z378" s="23" t="str">
        <f t="shared" si="23"/>
        <v xml:space="preserve"> </v>
      </c>
      <c r="AA378" s="48" t="str">
        <f t="shared" si="24"/>
        <v xml:space="preserve"> </v>
      </c>
    </row>
    <row r="379" spans="1:31" x14ac:dyDescent="0.2">
      <c r="C379" s="38" t="s">
        <v>1549</v>
      </c>
      <c r="D379" s="20" t="s">
        <v>1548</v>
      </c>
      <c r="E379" s="59">
        <v>39791</v>
      </c>
      <c r="F379" s="30">
        <v>3740</v>
      </c>
      <c r="G379" s="30">
        <v>6</v>
      </c>
      <c r="H379" s="23"/>
      <c r="I379" s="26"/>
      <c r="J379" s="26"/>
      <c r="K379" s="26"/>
      <c r="L379" s="26"/>
      <c r="M379" s="26"/>
      <c r="N379" s="26">
        <v>2.3E-2</v>
      </c>
      <c r="O379" s="26">
        <v>-6.3E-2</v>
      </c>
      <c r="P379" s="26">
        <v>0.08</v>
      </c>
      <c r="Q379" s="26">
        <v>0.4788</v>
      </c>
      <c r="R379" s="26">
        <v>-0.1578</v>
      </c>
      <c r="S379" s="26">
        <v>0.24199999999999999</v>
      </c>
      <c r="T379" s="26">
        <v>0.14000000000000001</v>
      </c>
      <c r="U379" s="26">
        <v>4.0000000000000001E-3</v>
      </c>
      <c r="V379" s="26">
        <v>-0.184</v>
      </c>
      <c r="W379" s="26">
        <v>-2E-3</v>
      </c>
      <c r="X379" s="23" t="str">
        <f t="shared" si="21"/>
        <v xml:space="preserve"> </v>
      </c>
      <c r="Y379" s="23" t="str">
        <f t="shared" si="22"/>
        <v xml:space="preserve"> </v>
      </c>
      <c r="Z379" s="23" t="str">
        <f t="shared" si="23"/>
        <v xml:space="preserve"> </v>
      </c>
      <c r="AA379" s="48" t="str">
        <f t="shared" si="24"/>
        <v xml:space="preserve"> </v>
      </c>
      <c r="AB379" s="28">
        <v>1.0999999999999999E-2</v>
      </c>
      <c r="AC379" s="20" t="s">
        <v>11</v>
      </c>
      <c r="AD379" s="26">
        <v>1.0999999999999999E-2</v>
      </c>
      <c r="AE379" s="26" t="s">
        <v>11</v>
      </c>
    </row>
    <row r="380" spans="1:31" x14ac:dyDescent="0.2">
      <c r="C380" s="19" t="s">
        <v>559</v>
      </c>
      <c r="D380" s="20" t="s">
        <v>267</v>
      </c>
      <c r="E380" s="59">
        <v>41121</v>
      </c>
      <c r="F380" s="30">
        <v>967</v>
      </c>
      <c r="G380" s="30">
        <v>6</v>
      </c>
      <c r="H380" s="23"/>
      <c r="I380" s="26"/>
      <c r="J380" s="26"/>
      <c r="K380" s="26"/>
      <c r="L380" s="26"/>
      <c r="M380" s="26">
        <v>-1.4E-2</v>
      </c>
      <c r="N380" s="26">
        <v>7.0999999999999994E-2</v>
      </c>
      <c r="O380" s="26">
        <v>6.9000000000000006E-2</v>
      </c>
      <c r="P380" s="26">
        <v>8.4000000000000005E-2</v>
      </c>
      <c r="Q380" s="26">
        <v>0.29949999999999999</v>
      </c>
      <c r="R380" s="26">
        <v>-0.18579999999999999</v>
      </c>
      <c r="S380" s="26">
        <v>0.27679999999999999</v>
      </c>
      <c r="T380" s="26">
        <v>0.222</v>
      </c>
      <c r="U380" s="26">
        <v>0.01</v>
      </c>
      <c r="V380" s="26">
        <v>-0.26300000000000001</v>
      </c>
      <c r="W380" s="26">
        <v>1.0999999999999999E-2</v>
      </c>
      <c r="X380" s="23" t="str">
        <f t="shared" si="21"/>
        <v xml:space="preserve"> </v>
      </c>
      <c r="Y380" s="23" t="str">
        <f t="shared" si="22"/>
        <v xml:space="preserve"> </v>
      </c>
      <c r="Z380" s="23">
        <f t="shared" si="23"/>
        <v>0.52024944035967224</v>
      </c>
      <c r="AA380" s="48" t="str">
        <f t="shared" si="24"/>
        <v xml:space="preserve"> </v>
      </c>
      <c r="AB380" s="28">
        <v>2.1000000000000001E-2</v>
      </c>
      <c r="AC380" s="20" t="s">
        <v>1326</v>
      </c>
      <c r="AD380" s="26">
        <v>2.12E-2</v>
      </c>
      <c r="AE380" s="26" t="s">
        <v>11</v>
      </c>
    </row>
    <row r="381" spans="1:31" x14ac:dyDescent="0.2">
      <c r="C381" s="19" t="s">
        <v>1582</v>
      </c>
      <c r="D381" s="20" t="s">
        <v>1745</v>
      </c>
      <c r="E381" s="59">
        <v>43011</v>
      </c>
      <c r="F381" s="30">
        <v>788</v>
      </c>
      <c r="G381" s="30">
        <v>6</v>
      </c>
      <c r="H381" s="19"/>
      <c r="I381" s="19"/>
      <c r="J381" s="19"/>
      <c r="K381" s="19"/>
      <c r="L381" s="26"/>
      <c r="M381" s="26"/>
      <c r="N381" s="26"/>
      <c r="O381" s="26">
        <v>-6.7000000000000002E-3</v>
      </c>
      <c r="P381" s="26">
        <v>8.3099999999999993E-2</v>
      </c>
      <c r="Q381" s="26">
        <v>0.2044</v>
      </c>
      <c r="R381" s="26">
        <v>-0.158</v>
      </c>
      <c r="S381" s="26">
        <v>0.18140000000000001</v>
      </c>
      <c r="T381" s="26">
        <v>6.0999999999999999E-2</v>
      </c>
      <c r="U381" s="26">
        <v>-0.14699999999999999</v>
      </c>
      <c r="V381" s="26">
        <v>-0.16700000000000001</v>
      </c>
      <c r="W381" s="26">
        <v>3.7999999999999999E-2</v>
      </c>
      <c r="X381" s="23" t="str">
        <f t="shared" si="21"/>
        <v xml:space="preserve"> </v>
      </c>
      <c r="Y381" s="23" t="str">
        <f t="shared" si="22"/>
        <v xml:space="preserve"> </v>
      </c>
      <c r="Z381" s="23" t="str">
        <f t="shared" si="23"/>
        <v xml:space="preserve"> </v>
      </c>
      <c r="AA381" s="48" t="str">
        <f t="shared" si="24"/>
        <v xml:space="preserve"> </v>
      </c>
      <c r="AB381" s="26">
        <v>1.4999999999999999E-2</v>
      </c>
      <c r="AC381" s="20" t="s">
        <v>11</v>
      </c>
      <c r="AD381" s="26">
        <v>1.4999999999999999E-2</v>
      </c>
      <c r="AE381" s="20" t="s">
        <v>11</v>
      </c>
    </row>
    <row r="382" spans="1:31" x14ac:dyDescent="0.2">
      <c r="C382" s="19" t="s">
        <v>1526</v>
      </c>
      <c r="D382" s="20" t="s">
        <v>1525</v>
      </c>
      <c r="E382" s="59">
        <v>40648</v>
      </c>
      <c r="F382" s="30">
        <v>969</v>
      </c>
      <c r="G382" s="30">
        <v>6</v>
      </c>
      <c r="H382" s="19"/>
      <c r="I382" s="19"/>
      <c r="J382" s="19"/>
      <c r="K382" s="19"/>
      <c r="L382" s="26">
        <v>0.20899999999999999</v>
      </c>
      <c r="M382" s="26">
        <v>-3.5000000000000003E-2</v>
      </c>
      <c r="N382" s="26">
        <v>0.20699999999999999</v>
      </c>
      <c r="O382" s="26">
        <v>-3.7999999999999999E-2</v>
      </c>
      <c r="P382" s="26">
        <v>9.1999999999999998E-2</v>
      </c>
      <c r="Q382" s="26">
        <v>0.28100000000000003</v>
      </c>
      <c r="R382" s="26">
        <v>-0.18099999999999999</v>
      </c>
      <c r="S382" s="26">
        <v>0.32600000000000001</v>
      </c>
      <c r="T382" s="26">
        <v>0.251</v>
      </c>
      <c r="U382" s="26">
        <v>-4.3999999999999997E-2</v>
      </c>
      <c r="V382" s="26">
        <v>-0.24199999999999999</v>
      </c>
      <c r="W382" s="26">
        <v>0.01</v>
      </c>
      <c r="X382" s="23" t="str">
        <f t="shared" si="21"/>
        <v xml:space="preserve"> </v>
      </c>
      <c r="Y382" s="23" t="str">
        <f t="shared" si="22"/>
        <v xml:space="preserve"> </v>
      </c>
      <c r="Z382" s="23">
        <f t="shared" si="23"/>
        <v>0.55852807798618298</v>
      </c>
      <c r="AA382" s="48" t="str">
        <f t="shared" si="24"/>
        <v xml:space="preserve"> </v>
      </c>
      <c r="AB382" s="26">
        <v>1.4999999999999999E-2</v>
      </c>
      <c r="AC382" s="20" t="s">
        <v>11</v>
      </c>
      <c r="AD382" s="26">
        <v>1.84E-2</v>
      </c>
      <c r="AE382" s="20" t="s">
        <v>11</v>
      </c>
    </row>
    <row r="383" spans="1:31" x14ac:dyDescent="0.2">
      <c r="C383" s="19" t="s">
        <v>19</v>
      </c>
      <c r="D383" s="20" t="s">
        <v>252</v>
      </c>
      <c r="E383" s="59">
        <v>35464</v>
      </c>
      <c r="F383" s="30">
        <v>849</v>
      </c>
      <c r="G383" s="30">
        <v>5</v>
      </c>
      <c r="H383" s="23">
        <v>-0.55879999999999996</v>
      </c>
      <c r="I383" s="26">
        <v>0.68410000000000004</v>
      </c>
      <c r="J383" s="26">
        <v>0.30930000000000002</v>
      </c>
      <c r="K383" s="26">
        <v>-0.12089999999999999</v>
      </c>
      <c r="L383" s="26">
        <v>0.17380000000000001</v>
      </c>
      <c r="M383" s="26">
        <v>-6.1699999999999998E-2</v>
      </c>
      <c r="N383" s="26">
        <v>5.7599999999999998E-2</v>
      </c>
      <c r="O383" s="26">
        <v>5.1499999999999997E-2</v>
      </c>
      <c r="P383" s="26">
        <v>1.3899999999999999E-2</v>
      </c>
      <c r="Q383" s="26">
        <v>0.18840000000000001</v>
      </c>
      <c r="R383" s="26">
        <v>-0.186</v>
      </c>
      <c r="S383" s="26">
        <v>0.24729999999999999</v>
      </c>
      <c r="T383" s="26">
        <v>0.4466</v>
      </c>
      <c r="U383" s="26">
        <v>-0.10730000000000001</v>
      </c>
      <c r="V383" s="26">
        <v>-0.156</v>
      </c>
      <c r="W383" s="26">
        <v>9.5000000000000001E-2</v>
      </c>
      <c r="X383" s="23">
        <f t="shared" si="21"/>
        <v>0.52936456326229431</v>
      </c>
      <c r="Y383" s="23">
        <f t="shared" si="22"/>
        <v>0.57205767596323365</v>
      </c>
      <c r="Z383" s="23">
        <f t="shared" si="23"/>
        <v>0.52347766019553599</v>
      </c>
      <c r="AA383" s="48">
        <f t="shared" si="24"/>
        <v>2.6908949950835703E-2</v>
      </c>
      <c r="AB383" s="28">
        <v>1.54E-2</v>
      </c>
      <c r="AC383" s="20" t="s">
        <v>218</v>
      </c>
      <c r="AD383" s="26">
        <v>1.7000000000000001E-2</v>
      </c>
      <c r="AE383" s="26" t="s">
        <v>11</v>
      </c>
    </row>
    <row r="384" spans="1:31" x14ac:dyDescent="0.2">
      <c r="C384" s="19" t="s">
        <v>670</v>
      </c>
      <c r="D384" s="20" t="s">
        <v>1278</v>
      </c>
      <c r="E384" s="59">
        <v>39849</v>
      </c>
      <c r="F384" s="30">
        <v>111</v>
      </c>
      <c r="G384" s="30">
        <v>6</v>
      </c>
      <c r="H384" s="23"/>
      <c r="I384" s="26"/>
      <c r="J384" s="26">
        <v>0.27700000000000002</v>
      </c>
      <c r="K384" s="26">
        <v>-0.16500000000000001</v>
      </c>
      <c r="L384" s="26">
        <v>0.187</v>
      </c>
      <c r="M384" s="26">
        <v>-4.2999999999999997E-2</v>
      </c>
      <c r="N384" s="26">
        <v>0.03</v>
      </c>
      <c r="O384" s="26">
        <v>-6.4000000000000001E-2</v>
      </c>
      <c r="P384" s="26">
        <v>0.189</v>
      </c>
      <c r="Q384" s="26">
        <v>0.12670000000000001</v>
      </c>
      <c r="R384" s="26">
        <v>-0.13450000000000001</v>
      </c>
      <c r="S384" s="26">
        <v>0.25119999999999998</v>
      </c>
      <c r="T384" s="26">
        <v>-5.1999999999999998E-2</v>
      </c>
      <c r="U384" s="26">
        <v>0.114</v>
      </c>
      <c r="V384" s="26">
        <v>-5.5E-2</v>
      </c>
      <c r="W384" s="26">
        <v>0.108</v>
      </c>
      <c r="X384" s="23" t="str">
        <f t="shared" si="21"/>
        <v xml:space="preserve"> </v>
      </c>
      <c r="Y384" s="23">
        <f t="shared" si="22"/>
        <v>0.4669363137743523</v>
      </c>
      <c r="Z384" s="23">
        <f t="shared" si="23"/>
        <v>0.48004208644986601</v>
      </c>
      <c r="AA384" s="48" t="str">
        <f t="shared" si="24"/>
        <v xml:space="preserve"> </v>
      </c>
      <c r="AB384" s="28">
        <v>1.9699999999999999E-2</v>
      </c>
      <c r="AC384" s="20" t="s">
        <v>11</v>
      </c>
      <c r="AD384" s="26">
        <v>2.0400000000000001E-2</v>
      </c>
      <c r="AE384" s="26" t="s">
        <v>11</v>
      </c>
    </row>
    <row r="385" spans="3:31" x14ac:dyDescent="0.2">
      <c r="C385" s="19" t="s">
        <v>229</v>
      </c>
      <c r="D385" s="20" t="s">
        <v>230</v>
      </c>
      <c r="E385" s="59">
        <v>34260</v>
      </c>
      <c r="F385" s="30">
        <v>3169</v>
      </c>
      <c r="G385" s="30">
        <v>6</v>
      </c>
      <c r="H385" s="23">
        <v>-0.58199999999999996</v>
      </c>
      <c r="I385" s="26">
        <v>0.67600000000000005</v>
      </c>
      <c r="J385" s="26">
        <v>0.27100000000000002</v>
      </c>
      <c r="K385" s="26">
        <v>-0.14899999999999999</v>
      </c>
      <c r="L385" s="26">
        <v>0.13600000000000001</v>
      </c>
      <c r="M385" s="26">
        <v>5.7000000000000002E-2</v>
      </c>
      <c r="N385" s="26">
        <v>0.11799999999999999</v>
      </c>
      <c r="O385" s="26">
        <v>0.03</v>
      </c>
      <c r="P385" s="26">
        <v>6.0000000000000001E-3</v>
      </c>
      <c r="Q385" s="26">
        <v>0.24210000000000001</v>
      </c>
      <c r="R385" s="26">
        <v>-0.17299999999999999</v>
      </c>
      <c r="S385" s="26">
        <v>0.29720000000000002</v>
      </c>
      <c r="T385" s="26">
        <v>0.153</v>
      </c>
      <c r="U385" s="26">
        <v>6.8000000000000005E-2</v>
      </c>
      <c r="V385" s="26">
        <v>-0.30399999999999999</v>
      </c>
      <c r="W385" s="26">
        <v>2.9000000000000001E-2</v>
      </c>
      <c r="X385" s="23">
        <f t="shared" si="21"/>
        <v>0.23865374502081527</v>
      </c>
      <c r="Y385" s="23">
        <f t="shared" si="22"/>
        <v>0.39108629973094611</v>
      </c>
      <c r="Z385" s="23">
        <f t="shared" si="23"/>
        <v>0.43895158526313915</v>
      </c>
      <c r="AA385" s="48">
        <f t="shared" si="24"/>
        <v>1.3466435321619397E-2</v>
      </c>
      <c r="AB385" s="28">
        <v>1.4999999999999999E-2</v>
      </c>
      <c r="AC385" s="20" t="s">
        <v>11</v>
      </c>
      <c r="AD385" s="26">
        <v>2.69E-2</v>
      </c>
      <c r="AE385" s="26" t="s">
        <v>11</v>
      </c>
    </row>
    <row r="386" spans="3:31" x14ac:dyDescent="0.2">
      <c r="C386" s="19" t="s">
        <v>21</v>
      </c>
      <c r="D386" s="20" t="s">
        <v>191</v>
      </c>
      <c r="E386" s="59">
        <v>35900</v>
      </c>
      <c r="F386" s="30">
        <v>835</v>
      </c>
      <c r="G386" s="30">
        <v>6</v>
      </c>
      <c r="H386" s="23">
        <v>-0.437</v>
      </c>
      <c r="I386" s="26">
        <v>0.57699999999999996</v>
      </c>
      <c r="J386" s="26">
        <v>0.27600000000000002</v>
      </c>
      <c r="K386" s="26">
        <v>-0.17899999999999999</v>
      </c>
      <c r="L386" s="26">
        <v>0.107</v>
      </c>
      <c r="M386" s="26">
        <v>2.3800000000000002E-2</v>
      </c>
      <c r="N386" s="26">
        <v>0.16819999999999999</v>
      </c>
      <c r="O386" s="26">
        <v>-1.5800000000000002E-2</v>
      </c>
      <c r="P386" s="26">
        <v>8.3000000000000004E-2</v>
      </c>
      <c r="Q386" s="26">
        <v>0.20810000000000001</v>
      </c>
      <c r="R386" s="26">
        <v>-0.1636</v>
      </c>
      <c r="S386" s="26">
        <v>0.1767</v>
      </c>
      <c r="T386" s="26">
        <v>5.8999999999999997E-2</v>
      </c>
      <c r="U386" s="26">
        <v>-0.153</v>
      </c>
      <c r="V386" s="26">
        <v>-0.16800000000000001</v>
      </c>
      <c r="W386" s="26">
        <v>3.2000000000000001E-2</v>
      </c>
      <c r="X386" s="23">
        <f t="shared" si="21"/>
        <v>0.2019620090704568</v>
      </c>
      <c r="Y386" s="23">
        <f t="shared" si="22"/>
        <v>6.0962364334468111E-2</v>
      </c>
      <c r="Z386" s="23">
        <f t="shared" si="23"/>
        <v>0.16737180662363182</v>
      </c>
      <c r="AA386" s="48">
        <f t="shared" si="24"/>
        <v>1.1563548672727908E-2</v>
      </c>
      <c r="AB386" s="28">
        <v>1.89E-2</v>
      </c>
      <c r="AC386" s="20" t="s">
        <v>11</v>
      </c>
      <c r="AD386" s="26">
        <v>1.89E-2</v>
      </c>
      <c r="AE386" s="26" t="s">
        <v>11</v>
      </c>
    </row>
    <row r="387" spans="3:31" x14ac:dyDescent="0.2">
      <c r="C387" s="19" t="s">
        <v>127</v>
      </c>
      <c r="D387" s="20" t="s">
        <v>128</v>
      </c>
      <c r="E387" s="59">
        <v>39413</v>
      </c>
      <c r="F387" s="30">
        <v>100</v>
      </c>
      <c r="G387" s="30">
        <v>6</v>
      </c>
      <c r="H387" s="23">
        <v>-0.51400000000000001</v>
      </c>
      <c r="I387" s="26">
        <v>0.67700000000000005</v>
      </c>
      <c r="J387" s="26">
        <v>0.30599999999999999</v>
      </c>
      <c r="K387" s="26">
        <v>-0.21</v>
      </c>
      <c r="L387" s="26">
        <v>0.161</v>
      </c>
      <c r="M387" s="26">
        <v>-8.6999999999999994E-2</v>
      </c>
      <c r="N387" s="26">
        <v>9.6000000000000002E-2</v>
      </c>
      <c r="O387" s="26">
        <v>3.0000000000000001E-3</v>
      </c>
      <c r="P387" s="26">
        <v>6.6699999999999995E-2</v>
      </c>
      <c r="Q387" s="26">
        <v>0.19719999999999999</v>
      </c>
      <c r="R387" s="26">
        <v>-0.14199999999999999</v>
      </c>
      <c r="S387" s="26">
        <v>0.25240000000000001</v>
      </c>
      <c r="T387" s="26">
        <v>0.10199999999999999</v>
      </c>
      <c r="U387" s="26">
        <v>2.8000000000000001E-2</v>
      </c>
      <c r="V387" s="26">
        <v>-0.22600000000000001</v>
      </c>
      <c r="W387" s="26">
        <v>0.05</v>
      </c>
      <c r="X387" s="23">
        <f t="shared" si="21"/>
        <v>0.23793660095295133</v>
      </c>
      <c r="Y387" s="23">
        <f t="shared" si="22"/>
        <v>0.16301654953677747</v>
      </c>
      <c r="Z387" s="23">
        <f t="shared" si="23"/>
        <v>0.26802140182162604</v>
      </c>
      <c r="AA387" s="48">
        <f t="shared" si="24"/>
        <v>1.342975241249289E-2</v>
      </c>
      <c r="AB387" s="28">
        <v>1.89E-2</v>
      </c>
      <c r="AC387" s="20" t="s">
        <v>11</v>
      </c>
      <c r="AD387" s="26">
        <v>1.89E-2</v>
      </c>
      <c r="AE387" s="26" t="s">
        <v>11</v>
      </c>
    </row>
    <row r="388" spans="3:31" x14ac:dyDescent="0.2">
      <c r="C388" s="19" t="s">
        <v>685</v>
      </c>
      <c r="D388" s="20" t="s">
        <v>684</v>
      </c>
      <c r="E388" s="59">
        <v>40847</v>
      </c>
      <c r="F388" s="30">
        <v>96</v>
      </c>
      <c r="G388" s="30">
        <v>5</v>
      </c>
      <c r="L388" s="26">
        <v>0.1996</v>
      </c>
      <c r="M388" s="26">
        <v>9.2299999999999993E-2</v>
      </c>
      <c r="N388" s="26">
        <v>-6.54E-2</v>
      </c>
      <c r="O388" s="26">
        <v>-8.8099999999999998E-2</v>
      </c>
      <c r="P388" s="26">
        <v>2.24E-2</v>
      </c>
      <c r="Q388" s="26">
        <v>0.34089999999999998</v>
      </c>
      <c r="R388" s="26">
        <v>-0.20649999999999999</v>
      </c>
      <c r="S388" s="26">
        <v>8.6599999999999996E-2</v>
      </c>
      <c r="T388" s="26">
        <v>0.20100000000000001</v>
      </c>
      <c r="U388" s="26">
        <v>-0.11799999999999999</v>
      </c>
      <c r="V388" s="26">
        <v>-0.28399999999999997</v>
      </c>
      <c r="W388" s="26">
        <v>-1.7999999999999999E-2</v>
      </c>
      <c r="X388" s="23" t="str">
        <f t="shared" si="21"/>
        <v xml:space="preserve"> </v>
      </c>
      <c r="Y388" s="23" t="str">
        <f t="shared" si="22"/>
        <v xml:space="preserve"> </v>
      </c>
      <c r="Z388" s="23">
        <f t="shared" si="23"/>
        <v>-0.18043219058067772</v>
      </c>
      <c r="AA388" s="48" t="str">
        <f t="shared" si="24"/>
        <v xml:space="preserve"> </v>
      </c>
      <c r="AB388" s="26">
        <v>2.24E-2</v>
      </c>
      <c r="AC388" s="20" t="s">
        <v>11</v>
      </c>
      <c r="AD388" s="26">
        <v>2.1100000000000001E-2</v>
      </c>
      <c r="AE388" s="20" t="s">
        <v>11</v>
      </c>
    </row>
    <row r="389" spans="3:31" x14ac:dyDescent="0.2">
      <c r="C389" s="19" t="s">
        <v>268</v>
      </c>
      <c r="D389" s="20" t="s">
        <v>243</v>
      </c>
      <c r="E389" s="59">
        <v>38513</v>
      </c>
      <c r="F389" s="30">
        <v>56</v>
      </c>
      <c r="G389" s="30">
        <v>5</v>
      </c>
      <c r="H389" s="23">
        <v>-0.32800000000000001</v>
      </c>
      <c r="I389" s="26">
        <v>0.48199999999999998</v>
      </c>
      <c r="J389" s="26">
        <v>0.35299999999999998</v>
      </c>
      <c r="K389" s="26">
        <v>-7.2999999999999995E-2</v>
      </c>
      <c r="L389" s="26">
        <v>0.186</v>
      </c>
      <c r="M389" s="26">
        <v>2.1999999999999999E-2</v>
      </c>
      <c r="N389" s="26">
        <v>-5.2999999999999999E-2</v>
      </c>
      <c r="O389" s="26">
        <v>-0.108</v>
      </c>
      <c r="P389" s="26">
        <v>0.12</v>
      </c>
      <c r="Q389" s="26">
        <v>0.13239999999999999</v>
      </c>
      <c r="R389" s="26">
        <v>-9.0899999999999995E-2</v>
      </c>
      <c r="S389" s="26">
        <v>0.1951</v>
      </c>
      <c r="T389" s="26">
        <v>-0.1472</v>
      </c>
      <c r="U389" s="26">
        <v>0.16600000000000001</v>
      </c>
      <c r="V389" s="26">
        <v>-2.1000000000000001E-2</v>
      </c>
      <c r="W389" s="26">
        <v>9.6000000000000002E-2</v>
      </c>
      <c r="X389" s="23">
        <f t="shared" si="21"/>
        <v>0.88026127335975923</v>
      </c>
      <c r="Y389" s="23">
        <f t="shared" si="22"/>
        <v>0.39541352463189527</v>
      </c>
      <c r="Z389" s="23">
        <f t="shared" si="23"/>
        <v>0.26922466953717095</v>
      </c>
      <c r="AA389" s="48">
        <f t="shared" si="24"/>
        <v>4.0252187146287532E-2</v>
      </c>
      <c r="AB389" s="28">
        <v>2.4E-2</v>
      </c>
      <c r="AC389" s="20" t="s">
        <v>292</v>
      </c>
      <c r="AD389" s="26">
        <v>2.6100000000000002E-2</v>
      </c>
      <c r="AE389" s="26" t="s">
        <v>11</v>
      </c>
    </row>
    <row r="390" spans="3:31" x14ac:dyDescent="0.2">
      <c r="C390" s="19" t="s">
        <v>675</v>
      </c>
      <c r="D390" s="20" t="s">
        <v>1507</v>
      </c>
      <c r="E390" s="59">
        <v>33297</v>
      </c>
      <c r="F390" s="30">
        <v>723</v>
      </c>
      <c r="G390" s="30">
        <v>5</v>
      </c>
      <c r="H390" s="23"/>
      <c r="I390" s="26"/>
      <c r="J390" s="26">
        <v>0.15609999999999999</v>
      </c>
      <c r="K390" s="26">
        <v>-0.159</v>
      </c>
      <c r="L390" s="26">
        <v>0.1153</v>
      </c>
      <c r="M390" s="26">
        <v>-1.24E-2</v>
      </c>
      <c r="N390" s="26">
        <v>-7.9600000000000004E-2</v>
      </c>
      <c r="O390" s="26">
        <v>-0.1973</v>
      </c>
      <c r="P390" s="26">
        <v>0.16750000000000001</v>
      </c>
      <c r="Q390" s="26">
        <v>0.37990000000000002</v>
      </c>
      <c r="R390" s="26">
        <v>-0.1709</v>
      </c>
      <c r="S390" s="26">
        <v>0.25130000000000002</v>
      </c>
      <c r="T390" s="26">
        <v>6.9000000000000006E-2</v>
      </c>
      <c r="U390" s="26">
        <v>8.0000000000000002E-3</v>
      </c>
      <c r="V390" s="26">
        <v>-0.16700000000000001</v>
      </c>
      <c r="W390" s="26">
        <v>8.4000000000000005E-2</v>
      </c>
      <c r="X390" s="23" t="str">
        <f t="shared" si="21"/>
        <v xml:space="preserve"> </v>
      </c>
      <c r="Y390" s="23">
        <f t="shared" si="22"/>
        <v>0.11297148285512737</v>
      </c>
      <c r="Z390" s="23">
        <f t="shared" si="23"/>
        <v>0.18657812788902883</v>
      </c>
      <c r="AA390" s="48" t="str">
        <f t="shared" si="24"/>
        <v xml:space="preserve"> </v>
      </c>
      <c r="AB390" s="28">
        <v>1.6500000000000001E-2</v>
      </c>
      <c r="AC390" s="20" t="s">
        <v>11</v>
      </c>
      <c r="AD390" s="26">
        <v>0.02</v>
      </c>
      <c r="AE390" s="26"/>
    </row>
    <row r="391" spans="3:31" x14ac:dyDescent="0.2">
      <c r="C391" s="19" t="s">
        <v>1147</v>
      </c>
      <c r="D391" s="20" t="s">
        <v>1148</v>
      </c>
      <c r="E391" s="59">
        <v>39511</v>
      </c>
      <c r="F391" s="30">
        <v>1080</v>
      </c>
      <c r="G391" s="30">
        <v>6</v>
      </c>
      <c r="H391" s="23"/>
      <c r="I391" s="26">
        <v>0.85499999999999998</v>
      </c>
      <c r="J391" s="26">
        <v>0.16400000000000001</v>
      </c>
      <c r="K391" s="26">
        <v>-0.218</v>
      </c>
      <c r="L391" s="26">
        <v>0.14799999999999999</v>
      </c>
      <c r="M391" s="26">
        <v>-2.7699999999999999E-2</v>
      </c>
      <c r="N391" s="26">
        <v>-2.0999999999999999E-3</v>
      </c>
      <c r="O391" s="26">
        <v>-0.1198</v>
      </c>
      <c r="P391" s="26">
        <v>8.9399999999999993E-2</v>
      </c>
      <c r="Q391" s="26">
        <v>0.34320000000000001</v>
      </c>
      <c r="R391" s="26">
        <v>-0.15890000000000001</v>
      </c>
      <c r="S391" s="26">
        <v>0.23100000000000001</v>
      </c>
      <c r="T391" s="26">
        <v>6.6000000000000003E-2</v>
      </c>
      <c r="U391" s="26">
        <v>7.2999999999999995E-2</v>
      </c>
      <c r="V391" s="26">
        <v>-0.14199999999999999</v>
      </c>
      <c r="W391" s="26">
        <v>5.0999999999999997E-2</v>
      </c>
      <c r="X391" s="23" t="str">
        <f t="shared" ref="X391:X454" si="25" xml:space="preserve">
IF(
COUNTBLANK(H391:W391)&gt;0," ",
((1+H391)*(1+I391)*(1+J391)*(1+K391)*(1+L391)*(1+M391)*(1+N391)*(1+O391)*(1+P391)*(1+Q391)*(1+R391)*(1+S391)*(1+T391)*(1+U391)*(1+V391)*(1+W391))-1
)</f>
        <v xml:space="preserve"> </v>
      </c>
      <c r="Y391" s="23">
        <f t="shared" ref="Y391:Y454" si="26" xml:space="preserve">
IF(
COUNTBLANK(K391:W391)&gt;0," ",
((1+K391)*(1+L391)*(1+M391)*(1+N391)*(1+O391)*(1+P391)*(1+Q391)*(1+R391)*(1+S391)*(1+T391)*(1+U391)*(1+V391)*(1+W391))-1
)</f>
        <v>0.19811356216541443</v>
      </c>
      <c r="Z391" s="23">
        <f t="shared" ref="Z391:Z454" si="27" xml:space="preserve">
IF(
COUNTBLANK(M391:W391)&gt;0," ",
((1+M391)*(1+N391)*(1+O391)*(1+P391)*(1+Q391)*(1+R391)*(1+S391)*(1+T391)*(1+U391)*(1+V391)*(1+W391))-1
)</f>
        <v>0.3345945379993831</v>
      </c>
      <c r="AA391" s="48" t="str">
        <f t="shared" si="24"/>
        <v xml:space="preserve"> </v>
      </c>
      <c r="AB391" s="28">
        <v>1.11E-2</v>
      </c>
      <c r="AC391" s="20" t="s">
        <v>218</v>
      </c>
      <c r="AD391" s="26">
        <v>1.11E-2</v>
      </c>
      <c r="AE391" s="26" t="s">
        <v>11</v>
      </c>
    </row>
    <row r="392" spans="3:31" x14ac:dyDescent="0.2">
      <c r="C392" s="19" t="s">
        <v>793</v>
      </c>
      <c r="D392" s="20" t="s">
        <v>794</v>
      </c>
      <c r="E392" s="59">
        <v>41768</v>
      </c>
      <c r="F392" s="30">
        <v>1</v>
      </c>
      <c r="G392" s="30">
        <v>5</v>
      </c>
      <c r="H392" s="23"/>
      <c r="I392" s="26"/>
      <c r="J392" s="26"/>
      <c r="K392" s="26"/>
      <c r="L392" s="26"/>
      <c r="M392" s="26"/>
      <c r="N392" s="26"/>
      <c r="O392" s="26">
        <v>-8.8400000000000006E-2</v>
      </c>
      <c r="P392" s="26">
        <v>0.15820000000000001</v>
      </c>
      <c r="Q392" s="26">
        <v>0.14580000000000001</v>
      </c>
      <c r="R392" s="26">
        <v>-0.121</v>
      </c>
      <c r="S392" s="26">
        <v>0.1273</v>
      </c>
      <c r="T392" s="26">
        <v>2.9000000000000001E-2</v>
      </c>
      <c r="U392" s="26">
        <v>0.108</v>
      </c>
      <c r="V392" s="26">
        <v>-0.215</v>
      </c>
      <c r="W392" s="26">
        <v>3.4000000000000002E-2</v>
      </c>
      <c r="X392" s="23" t="str">
        <f t="shared" si="25"/>
        <v xml:space="preserve"> </v>
      </c>
      <c r="Y392" s="23" t="str">
        <f t="shared" si="26"/>
        <v xml:space="preserve"> </v>
      </c>
      <c r="Z392" s="23" t="str">
        <f t="shared" si="27"/>
        <v xml:space="preserve"> </v>
      </c>
      <c r="AA392" s="48" t="str">
        <f t="shared" si="24"/>
        <v xml:space="preserve"> </v>
      </c>
      <c r="AB392" s="26">
        <v>0.02</v>
      </c>
      <c r="AC392" s="20" t="s">
        <v>795</v>
      </c>
      <c r="AD392" s="26">
        <v>3.8300000000000001E-2</v>
      </c>
      <c r="AE392" s="26" t="s">
        <v>11</v>
      </c>
    </row>
    <row r="393" spans="3:31" x14ac:dyDescent="0.2">
      <c r="C393" s="19" t="s">
        <v>1773</v>
      </c>
      <c r="D393" s="20" t="s">
        <v>1022</v>
      </c>
      <c r="E393" s="59">
        <v>41759</v>
      </c>
      <c r="F393" s="30">
        <v>9</v>
      </c>
      <c r="G393" s="30">
        <v>6</v>
      </c>
      <c r="H393" s="23"/>
      <c r="I393" s="26"/>
      <c r="J393" s="26"/>
      <c r="K393" s="26"/>
      <c r="L393" s="26"/>
      <c r="M393" s="26"/>
      <c r="N393" s="26">
        <v>0.01</v>
      </c>
      <c r="O393" s="26">
        <v>-3.5999999999999997E-2</v>
      </c>
      <c r="P393" s="26">
        <v>0.18</v>
      </c>
      <c r="Q393" s="26">
        <v>9.1999999999999998E-2</v>
      </c>
      <c r="R393" s="26">
        <v>-0.14899999999999999</v>
      </c>
      <c r="S393" s="26">
        <v>0.187</v>
      </c>
      <c r="T393" s="26">
        <v>-0.246</v>
      </c>
      <c r="U393" s="26"/>
      <c r="V393" s="26"/>
      <c r="W393" s="26">
        <v>0.14499999999999999</v>
      </c>
      <c r="X393" s="23" t="str">
        <f t="shared" si="25"/>
        <v xml:space="preserve"> </v>
      </c>
      <c r="Y393" s="23" t="str">
        <f t="shared" si="26"/>
        <v xml:space="preserve"> </v>
      </c>
      <c r="Z393" s="23" t="str">
        <f t="shared" si="27"/>
        <v xml:space="preserve"> </v>
      </c>
      <c r="AA393" s="48" t="str">
        <f t="shared" si="24"/>
        <v xml:space="preserve"> </v>
      </c>
      <c r="AB393" s="28">
        <v>1.6E-2</v>
      </c>
      <c r="AC393" s="20" t="s">
        <v>1016</v>
      </c>
      <c r="AD393" s="26">
        <v>0.03</v>
      </c>
      <c r="AE393" s="26" t="s">
        <v>11</v>
      </c>
    </row>
    <row r="394" spans="3:31" x14ac:dyDescent="0.2">
      <c r="C394" s="19" t="s">
        <v>277</v>
      </c>
      <c r="D394" s="20" t="s">
        <v>894</v>
      </c>
      <c r="E394" s="59">
        <v>36292</v>
      </c>
      <c r="F394" s="30">
        <v>237</v>
      </c>
      <c r="G394" s="30">
        <v>6</v>
      </c>
      <c r="H394" s="23">
        <v>-0.52729999999999999</v>
      </c>
      <c r="I394" s="26">
        <v>0.99660000000000004</v>
      </c>
      <c r="J394" s="26">
        <v>0.26540000000000002</v>
      </c>
      <c r="K394" s="26">
        <v>-0.18090000000000001</v>
      </c>
      <c r="L394" s="26">
        <v>0.14149999999999999</v>
      </c>
      <c r="M394" s="26">
        <v>-5.4300000000000001E-2</v>
      </c>
      <c r="N394" s="26">
        <v>6.3500000000000001E-2</v>
      </c>
      <c r="O394" s="26">
        <v>-6.2600000000000003E-2</v>
      </c>
      <c r="P394" s="26">
        <v>8.6699999999999999E-2</v>
      </c>
      <c r="Q394" s="26">
        <v>0.13500000000000001</v>
      </c>
      <c r="R394" s="26">
        <v>-0.13819999999999999</v>
      </c>
      <c r="S394" s="26">
        <v>0.18940000000000001</v>
      </c>
      <c r="T394" s="26">
        <v>0.06</v>
      </c>
      <c r="U394" s="26"/>
      <c r="V394" s="26"/>
      <c r="W394" s="26"/>
      <c r="X394" s="23" t="str">
        <f t="shared" si="25"/>
        <v xml:space="preserve"> </v>
      </c>
      <c r="Y394" s="23" t="str">
        <f t="shared" si="26"/>
        <v xml:space="preserve"> </v>
      </c>
      <c r="Z394" s="23" t="str">
        <f t="shared" si="27"/>
        <v xml:space="preserve"> </v>
      </c>
      <c r="AA394" s="48" t="str">
        <f t="shared" si="24"/>
        <v xml:space="preserve"> </v>
      </c>
      <c r="AB394" s="28">
        <v>2.4E-2</v>
      </c>
      <c r="AC394" s="20" t="s">
        <v>11</v>
      </c>
      <c r="AD394" s="26">
        <v>2.47E-2</v>
      </c>
      <c r="AE394" s="26" t="s">
        <v>11</v>
      </c>
    </row>
    <row r="395" spans="3:31" x14ac:dyDescent="0.2">
      <c r="C395" s="19" t="s">
        <v>274</v>
      </c>
      <c r="D395" s="20" t="s">
        <v>275</v>
      </c>
      <c r="E395" s="59">
        <v>40508</v>
      </c>
      <c r="F395" s="30">
        <v>168</v>
      </c>
      <c r="G395" s="30">
        <v>5</v>
      </c>
      <c r="H395" s="23"/>
      <c r="I395" s="26"/>
      <c r="J395" s="26"/>
      <c r="K395" s="26"/>
      <c r="L395" s="26">
        <v>0.26650000000000001</v>
      </c>
      <c r="M395" s="26">
        <v>-8.6199999999999999E-2</v>
      </c>
      <c r="N395" s="26">
        <v>-1.2999999999999999E-3</v>
      </c>
      <c r="O395" s="26">
        <v>-0.21909999999999999</v>
      </c>
      <c r="P395" s="26">
        <v>0.1067</v>
      </c>
      <c r="Q395" s="26"/>
      <c r="R395" s="26"/>
      <c r="S395" s="26"/>
      <c r="T395" s="26"/>
      <c r="U395" s="26"/>
      <c r="V395" s="26"/>
      <c r="W395" s="26"/>
      <c r="X395" s="23" t="str">
        <f t="shared" si="25"/>
        <v xml:space="preserve"> </v>
      </c>
      <c r="Y395" s="23" t="str">
        <f t="shared" si="26"/>
        <v xml:space="preserve"> </v>
      </c>
      <c r="Z395" s="23" t="str">
        <f t="shared" si="27"/>
        <v xml:space="preserve"> </v>
      </c>
      <c r="AA395" s="48" t="str">
        <f t="shared" si="24"/>
        <v xml:space="preserve"> </v>
      </c>
      <c r="AB395" s="27"/>
      <c r="AD395" s="26"/>
      <c r="AE395" s="26" t="s">
        <v>11</v>
      </c>
    </row>
    <row r="396" spans="3:31" x14ac:dyDescent="0.2">
      <c r="C396" s="19" t="s">
        <v>47</v>
      </c>
      <c r="D396" s="20" t="s">
        <v>1190</v>
      </c>
      <c r="E396" s="59">
        <v>39430</v>
      </c>
      <c r="F396" s="30">
        <v>103</v>
      </c>
      <c r="G396" s="30">
        <v>5</v>
      </c>
      <c r="H396" s="23">
        <v>-0.54379999999999995</v>
      </c>
      <c r="I396" s="26">
        <v>0.93969999999999998</v>
      </c>
      <c r="J396" s="26">
        <v>0.32590000000000002</v>
      </c>
      <c r="K396" s="26">
        <v>-0.19120000000000001</v>
      </c>
      <c r="L396" s="26">
        <v>0.15920000000000001</v>
      </c>
      <c r="M396" s="26">
        <v>-2.2499999999999999E-2</v>
      </c>
      <c r="N396" s="26">
        <v>0.13120000000000001</v>
      </c>
      <c r="O396" s="26">
        <v>2.9899999999999999E-2</v>
      </c>
      <c r="P396" s="26">
        <v>3.7600000000000001E-2</v>
      </c>
      <c r="Q396" s="26">
        <v>0.17910000000000001</v>
      </c>
      <c r="R396" s="26">
        <v>-8.8999999999999996E-2</v>
      </c>
      <c r="S396" s="26">
        <v>9.98E-2</v>
      </c>
      <c r="T396" s="26">
        <v>-1.6000000000000001E-3</v>
      </c>
      <c r="U396" s="26">
        <v>0.2555</v>
      </c>
      <c r="V396" s="26"/>
      <c r="W396" s="26">
        <v>0.127</v>
      </c>
      <c r="X396" s="23" t="str">
        <f t="shared" si="25"/>
        <v xml:space="preserve"> </v>
      </c>
      <c r="Y396" s="23" t="str">
        <f t="shared" si="26"/>
        <v xml:space="preserve"> </v>
      </c>
      <c r="Z396" s="23" t="str">
        <f t="shared" si="27"/>
        <v xml:space="preserve"> </v>
      </c>
      <c r="AA396" s="48" t="str">
        <f t="shared" si="24"/>
        <v xml:space="preserve"> </v>
      </c>
      <c r="AB396" s="28">
        <v>2.3099999999999999E-2</v>
      </c>
      <c r="AC396" s="20" t="s">
        <v>9</v>
      </c>
      <c r="AD396" s="26">
        <v>2.64E-2</v>
      </c>
      <c r="AE396" s="26" t="s">
        <v>11</v>
      </c>
    </row>
    <row r="397" spans="3:31" x14ac:dyDescent="0.2">
      <c r="E397" s="59"/>
      <c r="F397" s="30"/>
      <c r="G397" s="30"/>
      <c r="H397" s="23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3" t="str">
        <f t="shared" si="25"/>
        <v xml:space="preserve"> </v>
      </c>
      <c r="Y397" s="23" t="str">
        <f t="shared" si="26"/>
        <v xml:space="preserve"> </v>
      </c>
      <c r="Z397" s="23" t="str">
        <f t="shared" si="27"/>
        <v xml:space="preserve"> </v>
      </c>
      <c r="AA397" s="48" t="str">
        <f t="shared" si="24"/>
        <v xml:space="preserve"> </v>
      </c>
      <c r="AB397" s="28"/>
      <c r="AD397" s="26"/>
      <c r="AE397" s="26"/>
    </row>
    <row r="398" spans="3:31" s="1" customFormat="1" x14ac:dyDescent="0.2">
      <c r="C398" s="1" t="s">
        <v>22</v>
      </c>
      <c r="D398" s="2"/>
      <c r="E398" s="64"/>
      <c r="F398" s="2"/>
      <c r="H398" s="15">
        <v>-0.50900000000000001</v>
      </c>
      <c r="I398" s="14">
        <v>0.72899999999999998</v>
      </c>
      <c r="J398" s="14">
        <v>0.27100000000000002</v>
      </c>
      <c r="K398" s="12">
        <v>-0.157</v>
      </c>
      <c r="L398" s="12">
        <v>0.16400000000000001</v>
      </c>
      <c r="M398" s="12">
        <v>-6.8000000000000005E-2</v>
      </c>
      <c r="N398" s="12">
        <v>0.114</v>
      </c>
      <c r="O398" s="12">
        <v>-5.2299999999999999E-2</v>
      </c>
      <c r="P398" s="12">
        <v>0.14510000000000001</v>
      </c>
      <c r="Q398" s="12">
        <v>0.2059</v>
      </c>
      <c r="R398" s="12">
        <v>-0.1026</v>
      </c>
      <c r="S398" s="12">
        <v>0.20610000000000001</v>
      </c>
      <c r="T398" s="12">
        <v>8.5400000000000004E-2</v>
      </c>
      <c r="U398" s="12">
        <v>4.8599999999999997E-2</v>
      </c>
      <c r="V398" s="12">
        <v>-0.14899999999999999</v>
      </c>
      <c r="W398" s="12">
        <v>6.0999999999999999E-2</v>
      </c>
      <c r="X398" s="14">
        <f t="shared" si="25"/>
        <v>0.60008583952584549</v>
      </c>
      <c r="Y398" s="14">
        <f t="shared" si="26"/>
        <v>0.48293203067534107</v>
      </c>
      <c r="Z398" s="14">
        <f t="shared" si="27"/>
        <v>0.51126523123044954</v>
      </c>
      <c r="AA398" s="16">
        <f t="shared" si="24"/>
        <v>2.9814387657187691E-2</v>
      </c>
      <c r="AB398" s="16"/>
      <c r="AC398" s="2"/>
      <c r="AD398" s="2"/>
      <c r="AE398" s="2"/>
    </row>
    <row r="399" spans="3:31" s="1" customFormat="1" x14ac:dyDescent="0.2">
      <c r="D399" s="2"/>
      <c r="E399" s="64"/>
      <c r="F399" s="2"/>
      <c r="H399" s="15"/>
      <c r="I399" s="14"/>
      <c r="J399" s="14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23" t="str">
        <f t="shared" si="25"/>
        <v xml:space="preserve"> </v>
      </c>
      <c r="Y399" s="23" t="str">
        <f t="shared" si="26"/>
        <v xml:space="preserve"> </v>
      </c>
      <c r="Z399" s="23" t="str">
        <f t="shared" si="27"/>
        <v xml:space="preserve"> </v>
      </c>
      <c r="AA399" s="48" t="str">
        <f t="shared" si="24"/>
        <v xml:space="preserve"> </v>
      </c>
      <c r="AB399" s="16"/>
      <c r="AC399" s="2"/>
      <c r="AD399" s="2"/>
      <c r="AE399" s="2"/>
    </row>
    <row r="400" spans="3:31" x14ac:dyDescent="0.2">
      <c r="X400" s="23" t="str">
        <f t="shared" si="25"/>
        <v xml:space="preserve"> </v>
      </c>
      <c r="Y400" s="23" t="str">
        <f t="shared" si="26"/>
        <v xml:space="preserve"> </v>
      </c>
      <c r="Z400" s="23" t="str">
        <f t="shared" si="27"/>
        <v xml:space="preserve"> </v>
      </c>
      <c r="AA400" s="48" t="str">
        <f t="shared" si="24"/>
        <v xml:space="preserve"> </v>
      </c>
    </row>
    <row r="401" spans="1:31" x14ac:dyDescent="0.2">
      <c r="C401" s="19" t="s">
        <v>1079</v>
      </c>
      <c r="D401" s="20" t="s">
        <v>265</v>
      </c>
      <c r="E401" s="59">
        <v>32702</v>
      </c>
      <c r="F401" s="30">
        <v>225</v>
      </c>
      <c r="G401" s="30">
        <v>6</v>
      </c>
      <c r="H401" s="23">
        <v>-0.46800000000000003</v>
      </c>
      <c r="I401" s="26">
        <v>0.44400000000000001</v>
      </c>
      <c r="J401" s="26">
        <v>0.28699999999999998</v>
      </c>
      <c r="K401" s="26">
        <v>-0.17330000000000001</v>
      </c>
      <c r="L401" s="26">
        <v>4.4499999999999998E-2</v>
      </c>
      <c r="M401" s="26">
        <v>6.2899999999999998E-2</v>
      </c>
      <c r="N401" s="26">
        <v>0.38069999999999998</v>
      </c>
      <c r="O401" s="26">
        <v>8.4900000000000003E-2</v>
      </c>
      <c r="P401" s="26">
        <v>5.57E-2</v>
      </c>
      <c r="Q401" s="26">
        <v>0.26840000000000003</v>
      </c>
      <c r="R401" s="26">
        <v>-0.17499999999999999</v>
      </c>
      <c r="S401" s="26">
        <v>0.152</v>
      </c>
      <c r="T401" s="26">
        <v>0.13200000000000001</v>
      </c>
      <c r="U401" s="26">
        <v>-0.115</v>
      </c>
      <c r="V401" s="26">
        <v>-0.122</v>
      </c>
      <c r="W401" s="26">
        <v>-6.2E-2</v>
      </c>
      <c r="X401" s="23">
        <f t="shared" si="25"/>
        <v>0.42720194818755619</v>
      </c>
      <c r="Y401" s="23">
        <f t="shared" si="26"/>
        <v>0.44353745688505453</v>
      </c>
      <c r="Z401" s="23">
        <f t="shared" si="27"/>
        <v>0.67175132268468851</v>
      </c>
      <c r="AA401" s="48">
        <f t="shared" si="24"/>
        <v>2.2481218440504103E-2</v>
      </c>
      <c r="AB401" s="28">
        <v>2.5000000000000001E-2</v>
      </c>
      <c r="AC401" s="20" t="s">
        <v>11</v>
      </c>
      <c r="AD401" s="26">
        <v>2.7799999999999998E-2</v>
      </c>
      <c r="AE401" s="26" t="s">
        <v>11</v>
      </c>
    </row>
    <row r="402" spans="1:31" x14ac:dyDescent="0.2">
      <c r="C402" s="19" t="s">
        <v>1506</v>
      </c>
      <c r="D402" s="20" t="s">
        <v>121</v>
      </c>
      <c r="E402" s="59">
        <v>35052</v>
      </c>
      <c r="F402" s="30">
        <v>1767</v>
      </c>
      <c r="G402" s="30">
        <v>6</v>
      </c>
      <c r="H402" s="23">
        <v>-0.58450000000000002</v>
      </c>
      <c r="I402" s="26">
        <v>0.98350000000000004</v>
      </c>
      <c r="J402" s="26">
        <v>0.39119999999999999</v>
      </c>
      <c r="K402" s="26">
        <v>-0.1207</v>
      </c>
      <c r="L402" s="26">
        <v>0.1411</v>
      </c>
      <c r="M402" s="26">
        <v>-0.1154</v>
      </c>
      <c r="N402" s="26">
        <v>0.21940000000000001</v>
      </c>
      <c r="O402" s="26">
        <v>-0.18509999999999999</v>
      </c>
      <c r="P402" s="26">
        <v>0.22750000000000001</v>
      </c>
      <c r="Q402" s="26">
        <v>0.13100000000000001</v>
      </c>
      <c r="R402" s="26">
        <v>-0.16969999999999999</v>
      </c>
      <c r="S402" s="26">
        <v>0.2394</v>
      </c>
      <c r="T402" s="26">
        <v>0.13700000000000001</v>
      </c>
      <c r="U402" s="26">
        <v>-2.9000000000000001E-2</v>
      </c>
      <c r="V402" s="26">
        <v>-0.188</v>
      </c>
      <c r="W402" s="26">
        <v>-8.9999999999999993E-3</v>
      </c>
      <c r="X402" s="23">
        <f t="shared" si="25"/>
        <v>0.28348571013055812</v>
      </c>
      <c r="Y402" s="23">
        <f t="shared" si="26"/>
        <v>0.11943333615126517</v>
      </c>
      <c r="Z402" s="23">
        <f t="shared" si="27"/>
        <v>0.11567437258492097</v>
      </c>
      <c r="AA402" s="48">
        <f t="shared" si="24"/>
        <v>1.5721019388588608E-2</v>
      </c>
      <c r="AB402" s="28">
        <v>2.35E-2</v>
      </c>
      <c r="AC402" s="20" t="s">
        <v>11</v>
      </c>
      <c r="AD402" s="26">
        <v>2.7E-2</v>
      </c>
      <c r="AE402" s="26" t="s">
        <v>11</v>
      </c>
    </row>
    <row r="403" spans="1:31" x14ac:dyDescent="0.2">
      <c r="C403" s="19" t="s">
        <v>1401</v>
      </c>
      <c r="D403" s="20" t="s">
        <v>1400</v>
      </c>
      <c r="E403" s="59"/>
      <c r="F403" s="30">
        <v>1767</v>
      </c>
      <c r="G403" s="30"/>
      <c r="H403" s="23"/>
      <c r="I403" s="26"/>
      <c r="J403" s="26"/>
      <c r="K403" s="26"/>
      <c r="L403" s="26"/>
      <c r="M403" s="26"/>
      <c r="N403" s="26"/>
      <c r="O403" s="26"/>
      <c r="P403" s="26">
        <v>0.1782</v>
      </c>
      <c r="Q403" s="26">
        <v>0.2571</v>
      </c>
      <c r="R403" s="26">
        <v>-0.2329</v>
      </c>
      <c r="S403" s="26">
        <v>0.1744</v>
      </c>
      <c r="T403" s="26">
        <v>0.21299999999999999</v>
      </c>
      <c r="U403" s="26">
        <v>-0.111</v>
      </c>
      <c r="V403" s="26">
        <v>-0.188</v>
      </c>
      <c r="W403" s="26">
        <v>-8.9999999999999993E-3</v>
      </c>
      <c r="X403" s="23" t="str">
        <f t="shared" si="25"/>
        <v xml:space="preserve"> </v>
      </c>
      <c r="Y403" s="23" t="str">
        <f t="shared" si="26"/>
        <v xml:space="preserve"> </v>
      </c>
      <c r="Z403" s="23" t="str">
        <f t="shared" si="27"/>
        <v xml:space="preserve"> </v>
      </c>
      <c r="AA403" s="48" t="str">
        <f t="shared" si="24"/>
        <v xml:space="preserve"> </v>
      </c>
      <c r="AB403" s="28"/>
      <c r="AD403" s="26"/>
      <c r="AE403" s="26"/>
    </row>
    <row r="404" spans="1:31" x14ac:dyDescent="0.2">
      <c r="C404" s="19" t="s">
        <v>1078</v>
      </c>
      <c r="D404" s="20" t="s">
        <v>1052</v>
      </c>
      <c r="E404" s="59">
        <v>41920</v>
      </c>
      <c r="F404" s="30">
        <v>190</v>
      </c>
      <c r="G404" s="30">
        <v>6</v>
      </c>
      <c r="O404" s="26">
        <v>2.3E-2</v>
      </c>
      <c r="P404" s="26">
        <v>3.1E-2</v>
      </c>
      <c r="Q404" s="26">
        <v>0.224</v>
      </c>
      <c r="R404" s="26">
        <v>-0.18099999999999999</v>
      </c>
      <c r="S404" s="26">
        <v>0.28199999999999997</v>
      </c>
      <c r="T404" s="26">
        <v>0.253</v>
      </c>
      <c r="U404" s="26">
        <v>-4.4999999999999998E-2</v>
      </c>
      <c r="V404" s="26">
        <v>-0.24399999999999999</v>
      </c>
      <c r="W404" s="26">
        <v>-6.9000000000000006E-2</v>
      </c>
      <c r="X404" s="23" t="str">
        <f t="shared" si="25"/>
        <v xml:space="preserve"> </v>
      </c>
      <c r="Y404" s="23" t="str">
        <f t="shared" si="26"/>
        <v xml:space="preserve"> </v>
      </c>
      <c r="Z404" s="23" t="str">
        <f t="shared" si="27"/>
        <v xml:space="preserve"> </v>
      </c>
      <c r="AA404" s="48" t="str">
        <f t="shared" si="24"/>
        <v xml:space="preserve"> </v>
      </c>
      <c r="AB404" s="26">
        <v>2.5999999999999999E-2</v>
      </c>
      <c r="AC404" s="20" t="s">
        <v>1080</v>
      </c>
      <c r="AD404" s="26">
        <v>2.5999999999999999E-2</v>
      </c>
      <c r="AE404" s="20" t="s">
        <v>11</v>
      </c>
    </row>
    <row r="405" spans="1:31" x14ac:dyDescent="0.2">
      <c r="C405" s="19" t="s">
        <v>1014</v>
      </c>
      <c r="D405" s="20" t="s">
        <v>1015</v>
      </c>
      <c r="E405" s="59">
        <v>41759</v>
      </c>
      <c r="F405" s="30">
        <v>23</v>
      </c>
      <c r="G405" s="30">
        <v>6</v>
      </c>
      <c r="H405" s="23"/>
      <c r="I405" s="26"/>
      <c r="J405" s="26"/>
      <c r="K405" s="26"/>
      <c r="L405" s="26"/>
      <c r="M405" s="26"/>
      <c r="N405" s="26">
        <v>0.215</v>
      </c>
      <c r="O405" s="26">
        <v>7.3999999999999996E-2</v>
      </c>
      <c r="P405" s="26">
        <v>-1.7000000000000001E-2</v>
      </c>
      <c r="Q405" s="26">
        <v>0.112</v>
      </c>
      <c r="R405" s="26">
        <v>-0.129</v>
      </c>
      <c r="S405" s="26">
        <v>0.124</v>
      </c>
      <c r="T405" s="26">
        <v>5.8999999999999997E-2</v>
      </c>
      <c r="U405" s="26">
        <v>9.1999999999999998E-2</v>
      </c>
      <c r="V405" s="26">
        <v>-0.18099999999999999</v>
      </c>
      <c r="W405" s="26">
        <v>-7.9000000000000001E-2</v>
      </c>
      <c r="X405" s="23" t="str">
        <f t="shared" si="25"/>
        <v xml:space="preserve"> </v>
      </c>
      <c r="Y405" s="23" t="str">
        <f t="shared" si="26"/>
        <v xml:space="preserve"> </v>
      </c>
      <c r="Z405" s="23" t="str">
        <f t="shared" si="27"/>
        <v xml:space="preserve"> </v>
      </c>
      <c r="AA405" s="48" t="str">
        <f t="shared" si="24"/>
        <v xml:space="preserve"> </v>
      </c>
      <c r="AB405" s="28">
        <v>1.6E-2</v>
      </c>
      <c r="AC405" s="20" t="s">
        <v>1016</v>
      </c>
      <c r="AD405" s="26">
        <v>0.03</v>
      </c>
      <c r="AE405" s="26" t="s">
        <v>11</v>
      </c>
    </row>
    <row r="406" spans="1:31" x14ac:dyDescent="0.2">
      <c r="C406" s="19" t="s">
        <v>1331</v>
      </c>
      <c r="D406" s="20" t="s">
        <v>1330</v>
      </c>
      <c r="E406" s="59"/>
      <c r="F406" s="30">
        <v>50</v>
      </c>
      <c r="G406" s="30">
        <v>6</v>
      </c>
      <c r="H406" s="26">
        <v>-0.47449999999999998</v>
      </c>
      <c r="I406" s="26">
        <v>0.68500000000000005</v>
      </c>
      <c r="J406" s="26">
        <v>0.316</v>
      </c>
      <c r="K406" s="26">
        <v>-0.14299999999999999</v>
      </c>
      <c r="L406" s="26">
        <v>0.23599999999999999</v>
      </c>
      <c r="M406" s="26">
        <v>2.1999999999999999E-2</v>
      </c>
      <c r="N406" s="26">
        <v>0.1363</v>
      </c>
      <c r="O406" s="26">
        <v>1.8E-3</v>
      </c>
      <c r="P406" s="26">
        <v>8.8400000000000006E-2</v>
      </c>
      <c r="Q406" s="26">
        <v>0.1094</v>
      </c>
      <c r="R406" s="26">
        <v>-0.1065</v>
      </c>
      <c r="S406" s="26">
        <v>0.21829999999999999</v>
      </c>
      <c r="T406" s="26">
        <v>8.9999999999999993E-3</v>
      </c>
      <c r="U406" s="26">
        <v>0.13400000000000001</v>
      </c>
      <c r="V406" s="26">
        <v>-3.5000000000000003E-2</v>
      </c>
      <c r="W406" s="26">
        <v>3.5999999999999997E-2</v>
      </c>
      <c r="X406" s="23">
        <f t="shared" si="25"/>
        <v>1.1590839182003272</v>
      </c>
      <c r="Y406" s="23">
        <f t="shared" si="26"/>
        <v>0.85285318233386498</v>
      </c>
      <c r="Z406" s="23">
        <f t="shared" si="27"/>
        <v>0.74920904783173925</v>
      </c>
      <c r="AA406" s="48">
        <f t="shared" si="24"/>
        <v>4.9281087645160815E-2</v>
      </c>
      <c r="AB406" s="28">
        <v>1.7999999999999999E-2</v>
      </c>
      <c r="AC406" s="20" t="s">
        <v>11</v>
      </c>
      <c r="AD406" s="26">
        <v>1.7999999999999999E-2</v>
      </c>
      <c r="AE406" s="26" t="s">
        <v>11</v>
      </c>
    </row>
    <row r="407" spans="1:31" x14ac:dyDescent="0.2">
      <c r="C407" s="19" t="s">
        <v>1324</v>
      </c>
      <c r="D407" s="20" t="s">
        <v>1325</v>
      </c>
      <c r="E407" s="59">
        <v>43090</v>
      </c>
      <c r="F407" s="30">
        <v>109</v>
      </c>
      <c r="G407" s="30">
        <v>6</v>
      </c>
      <c r="H407" s="23"/>
      <c r="I407" s="26"/>
      <c r="J407" s="26"/>
      <c r="K407" s="26"/>
      <c r="L407" s="26"/>
      <c r="M407" s="26"/>
      <c r="N407" s="26"/>
      <c r="O407" s="26"/>
      <c r="P407" s="26"/>
      <c r="Q407" s="26"/>
      <c r="R407" s="26">
        <v>-0.16339999999999999</v>
      </c>
      <c r="S407" s="26">
        <v>0.24779999999999999</v>
      </c>
      <c r="T407" s="26">
        <v>0.29299999999999998</v>
      </c>
      <c r="U407" s="26">
        <v>3.5000000000000003E-2</v>
      </c>
      <c r="V407" s="26">
        <v>-0.217</v>
      </c>
      <c r="W407" s="26">
        <v>-2.5000000000000001E-2</v>
      </c>
      <c r="X407" s="23" t="str">
        <f t="shared" si="25"/>
        <v xml:space="preserve"> </v>
      </c>
      <c r="Y407" s="23" t="str">
        <f t="shared" si="26"/>
        <v xml:space="preserve"> </v>
      </c>
      <c r="Z407" s="23" t="str">
        <f t="shared" si="27"/>
        <v xml:space="preserve"> </v>
      </c>
      <c r="AA407" s="48" t="str">
        <f t="shared" si="24"/>
        <v xml:space="preserve"> </v>
      </c>
      <c r="AB407" s="28">
        <v>2.1000000000000001E-2</v>
      </c>
      <c r="AC407" s="20" t="s">
        <v>1327</v>
      </c>
      <c r="AD407" s="26">
        <v>2.1000000000000001E-2</v>
      </c>
      <c r="AE407" s="26" t="s">
        <v>11</v>
      </c>
    </row>
    <row r="408" spans="1:31" x14ac:dyDescent="0.2">
      <c r="C408" s="19" t="s">
        <v>706</v>
      </c>
      <c r="D408" s="20" t="s">
        <v>280</v>
      </c>
      <c r="E408" s="59">
        <v>39532</v>
      </c>
      <c r="F408" s="30">
        <v>454</v>
      </c>
      <c r="G408" s="30">
        <v>5</v>
      </c>
      <c r="H408" s="23"/>
      <c r="I408" s="26">
        <v>0.73499999999999999</v>
      </c>
      <c r="J408" s="26">
        <v>0.20899999999999999</v>
      </c>
      <c r="K408" s="26">
        <v>-0.19500000000000001</v>
      </c>
      <c r="L408" s="26">
        <v>0.216</v>
      </c>
      <c r="M408" s="26">
        <v>6.4000000000000001E-2</v>
      </c>
      <c r="N408" s="26">
        <v>4.1000000000000002E-2</v>
      </c>
      <c r="O408" s="26">
        <v>-9.4E-2</v>
      </c>
      <c r="P408" s="26">
        <v>-2.4299999999999999E-2</v>
      </c>
      <c r="Q408" s="26">
        <v>0.52200000000000002</v>
      </c>
      <c r="R408" s="26">
        <v>-0.21440000000000001</v>
      </c>
      <c r="S408" s="26">
        <v>0.1764</v>
      </c>
      <c r="T408" s="26">
        <v>0.188</v>
      </c>
      <c r="U408" s="26">
        <v>-9.7000000000000003E-2</v>
      </c>
      <c r="V408" s="26">
        <v>-0.154</v>
      </c>
      <c r="W408" s="26">
        <v>-0.05</v>
      </c>
      <c r="X408" s="23" t="str">
        <f t="shared" si="25"/>
        <v xml:space="preserve"> </v>
      </c>
      <c r="Y408" s="23">
        <f t="shared" si="26"/>
        <v>0.16234651485743012</v>
      </c>
      <c r="Z408" s="23">
        <f t="shared" si="27"/>
        <v>0.18742492936563249</v>
      </c>
      <c r="AA408" s="48" t="str">
        <f t="shared" si="24"/>
        <v xml:space="preserve"> </v>
      </c>
      <c r="AB408" s="28">
        <v>2.0199999999999999E-2</v>
      </c>
      <c r="AC408" s="20" t="s">
        <v>11</v>
      </c>
      <c r="AD408" s="26">
        <v>2.0199999999999999E-2</v>
      </c>
      <c r="AE408" s="26" t="s">
        <v>11</v>
      </c>
    </row>
    <row r="409" spans="1:31" x14ac:dyDescent="0.2">
      <c r="C409" s="19" t="s">
        <v>1185</v>
      </c>
      <c r="D409" s="20" t="s">
        <v>475</v>
      </c>
      <c r="E409" s="59">
        <v>42199</v>
      </c>
      <c r="F409" s="30">
        <v>58</v>
      </c>
      <c r="G409" s="30">
        <v>6</v>
      </c>
      <c r="H409" s="23"/>
      <c r="I409" s="26"/>
      <c r="J409" s="26"/>
      <c r="K409" s="26"/>
      <c r="L409" s="26"/>
      <c r="M409" s="26"/>
      <c r="N409" s="26"/>
      <c r="O409" s="26"/>
      <c r="P409" s="26">
        <v>0.34539999999999998</v>
      </c>
      <c r="Q409" s="26">
        <v>0.27410000000000001</v>
      </c>
      <c r="R409" s="26">
        <v>-9.1499999999999998E-2</v>
      </c>
      <c r="S409" s="26">
        <v>-3.7900000000000003E-2</v>
      </c>
      <c r="T409" s="26"/>
      <c r="U409" s="26"/>
      <c r="V409" s="26"/>
      <c r="W409" s="26"/>
      <c r="X409" s="23" t="str">
        <f t="shared" si="25"/>
        <v xml:space="preserve"> </v>
      </c>
      <c r="Y409" s="23" t="str">
        <f t="shared" si="26"/>
        <v xml:space="preserve"> </v>
      </c>
      <c r="Z409" s="23" t="str">
        <f t="shared" si="27"/>
        <v xml:space="preserve"> </v>
      </c>
      <c r="AA409" s="48" t="str">
        <f t="shared" si="24"/>
        <v xml:space="preserve"> </v>
      </c>
      <c r="AB409" s="28"/>
      <c r="AD409" s="26"/>
      <c r="AE409" s="26"/>
    </row>
    <row r="410" spans="1:31" x14ac:dyDescent="0.2">
      <c r="C410" s="19" t="s">
        <v>1397</v>
      </c>
      <c r="F410" s="30">
        <v>125</v>
      </c>
      <c r="G410" s="30">
        <v>6</v>
      </c>
      <c r="X410" s="23" t="str">
        <f t="shared" si="25"/>
        <v xml:space="preserve"> </v>
      </c>
      <c r="Y410" s="23" t="str">
        <f t="shared" si="26"/>
        <v xml:space="preserve"> </v>
      </c>
      <c r="Z410" s="23" t="str">
        <f t="shared" si="27"/>
        <v xml:space="preserve"> </v>
      </c>
      <c r="AA410" s="48" t="str">
        <f t="shared" si="24"/>
        <v xml:space="preserve"> </v>
      </c>
    </row>
    <row r="411" spans="1:31" x14ac:dyDescent="0.2">
      <c r="X411" s="23" t="str">
        <f t="shared" si="25"/>
        <v xml:space="preserve"> </v>
      </c>
      <c r="Y411" s="23" t="str">
        <f t="shared" si="26"/>
        <v xml:space="preserve"> </v>
      </c>
      <c r="Z411" s="23" t="str">
        <f t="shared" si="27"/>
        <v xml:space="preserve"> </v>
      </c>
      <c r="AA411" s="48" t="str">
        <f t="shared" si="24"/>
        <v xml:space="preserve"> </v>
      </c>
    </row>
    <row r="412" spans="1:31" s="1" customFormat="1" x14ac:dyDescent="0.2">
      <c r="C412" s="1" t="s">
        <v>1581</v>
      </c>
      <c r="D412" s="2"/>
      <c r="E412" s="64"/>
      <c r="F412" s="2"/>
      <c r="H412" s="15"/>
      <c r="I412" s="14">
        <v>0.66700000000000004</v>
      </c>
      <c r="J412" s="14">
        <v>0.27900000000000003</v>
      </c>
      <c r="K412" s="12">
        <v>-0.14499999999999999</v>
      </c>
      <c r="L412" s="12">
        <v>0.20499999999999999</v>
      </c>
      <c r="M412" s="12">
        <v>-1.4E-2</v>
      </c>
      <c r="N412" s="12">
        <v>0.19400000000000001</v>
      </c>
      <c r="O412" s="12">
        <v>1.2E-2</v>
      </c>
      <c r="P412" s="12">
        <v>8.5999999999999993E-2</v>
      </c>
      <c r="Q412" s="12">
        <v>0.245</v>
      </c>
      <c r="R412" s="12">
        <v>-0.10100000000000001</v>
      </c>
      <c r="S412" s="12">
        <v>0.2034</v>
      </c>
      <c r="T412" s="12">
        <v>0.14699999999999999</v>
      </c>
      <c r="U412" s="12">
        <v>2.5000000000000001E-2</v>
      </c>
      <c r="V412" s="12">
        <v>-0.14399999999999999</v>
      </c>
      <c r="W412" s="12">
        <v>2.4E-2</v>
      </c>
      <c r="X412" s="14" t="str">
        <f t="shared" si="25"/>
        <v xml:space="preserve"> </v>
      </c>
      <c r="Y412" s="14">
        <f t="shared" si="26"/>
        <v>0.85031127850921284</v>
      </c>
      <c r="Z412" s="14">
        <f t="shared" si="27"/>
        <v>0.79593921866415562</v>
      </c>
      <c r="AA412" s="16" t="str">
        <f t="shared" si="24"/>
        <v xml:space="preserve"> </v>
      </c>
      <c r="AB412" s="16"/>
      <c r="AC412" s="2"/>
      <c r="AD412" s="2"/>
      <c r="AE412" s="2"/>
    </row>
    <row r="413" spans="1:31" s="1" customFormat="1" x14ac:dyDescent="0.2">
      <c r="D413" s="2"/>
      <c r="E413" s="64"/>
      <c r="F413" s="2"/>
      <c r="H413" s="15"/>
      <c r="I413" s="14"/>
      <c r="J413" s="14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23" t="str">
        <f t="shared" si="25"/>
        <v xml:space="preserve"> </v>
      </c>
      <c r="Y413" s="23" t="str">
        <f t="shared" si="26"/>
        <v xml:space="preserve"> </v>
      </c>
      <c r="Z413" s="23" t="str">
        <f t="shared" si="27"/>
        <v xml:space="preserve"> </v>
      </c>
      <c r="AA413" s="48" t="str">
        <f t="shared" si="24"/>
        <v xml:space="preserve"> </v>
      </c>
      <c r="AB413" s="16"/>
      <c r="AC413" s="2"/>
      <c r="AD413" s="2"/>
      <c r="AE413" s="2"/>
    </row>
    <row r="414" spans="1:31" s="1" customFormat="1" x14ac:dyDescent="0.2">
      <c r="D414" s="2"/>
      <c r="E414" s="64"/>
      <c r="F414" s="2"/>
      <c r="H414" s="15"/>
      <c r="I414" s="14"/>
      <c r="J414" s="14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23" t="str">
        <f t="shared" si="25"/>
        <v xml:space="preserve"> </v>
      </c>
      <c r="Y414" s="23" t="str">
        <f t="shared" si="26"/>
        <v xml:space="preserve"> </v>
      </c>
      <c r="Z414" s="23" t="str">
        <f t="shared" si="27"/>
        <v xml:space="preserve"> </v>
      </c>
      <c r="AA414" s="48" t="str">
        <f t="shared" si="24"/>
        <v xml:space="preserve"> </v>
      </c>
      <c r="AB414" s="16"/>
      <c r="AC414" s="2"/>
      <c r="AD414" s="2"/>
      <c r="AE414" s="2"/>
    </row>
    <row r="415" spans="1:31" s="1" customFormat="1" x14ac:dyDescent="0.2">
      <c r="A415" s="1" t="s">
        <v>1752</v>
      </c>
      <c r="D415" s="2"/>
      <c r="E415" s="64"/>
      <c r="F415" s="2"/>
      <c r="H415" s="15"/>
      <c r="I415" s="14"/>
      <c r="J415" s="14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23" t="str">
        <f t="shared" si="25"/>
        <v xml:space="preserve"> </v>
      </c>
      <c r="Y415" s="23" t="str">
        <f t="shared" si="26"/>
        <v xml:space="preserve"> </v>
      </c>
      <c r="Z415" s="23" t="str">
        <f t="shared" si="27"/>
        <v xml:space="preserve"> </v>
      </c>
      <c r="AA415" s="48" t="str">
        <f t="shared" si="24"/>
        <v xml:space="preserve"> </v>
      </c>
      <c r="AB415" s="16"/>
      <c r="AC415" s="2"/>
      <c r="AD415" s="2"/>
      <c r="AE415" s="2"/>
    </row>
    <row r="416" spans="1:31" s="1" customFormat="1" x14ac:dyDescent="0.2">
      <c r="D416" s="2"/>
      <c r="E416" s="64"/>
      <c r="F416" s="2"/>
      <c r="H416" s="15"/>
      <c r="I416" s="14"/>
      <c r="J416" s="14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23" t="str">
        <f t="shared" si="25"/>
        <v xml:space="preserve"> </v>
      </c>
      <c r="Y416" s="23" t="str">
        <f t="shared" si="26"/>
        <v xml:space="preserve"> </v>
      </c>
      <c r="Z416" s="23" t="str">
        <f t="shared" si="27"/>
        <v xml:space="preserve"> </v>
      </c>
      <c r="AA416" s="48" t="str">
        <f t="shared" si="24"/>
        <v xml:space="preserve"> </v>
      </c>
      <c r="AB416" s="16"/>
      <c r="AC416" s="2"/>
      <c r="AD416" s="2"/>
      <c r="AE416" s="2"/>
    </row>
    <row r="417" spans="1:31" x14ac:dyDescent="0.2">
      <c r="C417" s="19" t="s">
        <v>1863</v>
      </c>
      <c r="D417" s="20" t="s">
        <v>1751</v>
      </c>
      <c r="E417" s="59">
        <v>38986</v>
      </c>
      <c r="F417" s="30">
        <v>107</v>
      </c>
      <c r="Q417" s="26">
        <v>0.28360000000000002</v>
      </c>
      <c r="R417" s="26">
        <v>-0.18229999999999999</v>
      </c>
      <c r="S417" s="26">
        <v>0.1404</v>
      </c>
      <c r="T417" s="26">
        <v>0.30009999999999998</v>
      </c>
      <c r="U417" s="26">
        <v>-5.0000000000000001E-3</v>
      </c>
      <c r="V417" s="26">
        <v>-0.247</v>
      </c>
      <c r="W417" s="26">
        <v>0.17399999999999999</v>
      </c>
      <c r="X417" s="23" t="str">
        <f t="shared" si="25"/>
        <v xml:space="preserve"> </v>
      </c>
      <c r="Y417" s="23" t="str">
        <f t="shared" si="26"/>
        <v xml:space="preserve"> </v>
      </c>
      <c r="Z417" s="23" t="str">
        <f t="shared" si="27"/>
        <v xml:space="preserve"> </v>
      </c>
      <c r="AA417" s="48" t="str">
        <f t="shared" si="24"/>
        <v xml:space="preserve"> </v>
      </c>
      <c r="AB417" s="26">
        <v>4.4999999999999997E-3</v>
      </c>
    </row>
    <row r="418" spans="1:31" s="1" customFormat="1" x14ac:dyDescent="0.2">
      <c r="D418" s="2"/>
      <c r="E418" s="64"/>
      <c r="F418" s="2"/>
      <c r="H418" s="15"/>
      <c r="I418" s="14"/>
      <c r="J418" s="14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23" t="str">
        <f t="shared" si="25"/>
        <v xml:space="preserve"> </v>
      </c>
      <c r="Y418" s="23" t="str">
        <f t="shared" si="26"/>
        <v xml:space="preserve"> </v>
      </c>
      <c r="Z418" s="23" t="str">
        <f t="shared" si="27"/>
        <v xml:space="preserve"> </v>
      </c>
      <c r="AA418" s="48" t="str">
        <f t="shared" si="24"/>
        <v xml:space="preserve"> </v>
      </c>
      <c r="AB418" s="16"/>
      <c r="AC418" s="2"/>
      <c r="AD418" s="2"/>
      <c r="AE418" s="2"/>
    </row>
    <row r="419" spans="1:31" s="1" customFormat="1" x14ac:dyDescent="0.2">
      <c r="C419" s="1" t="s">
        <v>1753</v>
      </c>
      <c r="D419" s="2"/>
      <c r="E419" s="64"/>
      <c r="F419" s="2"/>
      <c r="H419" s="15"/>
      <c r="I419" s="14"/>
      <c r="J419" s="14"/>
      <c r="K419" s="12"/>
      <c r="L419" s="12"/>
      <c r="M419" s="12"/>
      <c r="N419" s="12"/>
      <c r="O419" s="12"/>
      <c r="P419" s="12"/>
      <c r="Q419" s="12">
        <v>0.28899999999999998</v>
      </c>
      <c r="R419" s="12">
        <v>-0.17460000000000001</v>
      </c>
      <c r="S419" s="12">
        <v>0.1482</v>
      </c>
      <c r="T419" s="12">
        <v>0.30790000000000001</v>
      </c>
      <c r="U419" s="12"/>
      <c r="V419" s="12"/>
      <c r="W419" s="12">
        <v>0.18049999999999999</v>
      </c>
      <c r="X419" s="23" t="str">
        <f t="shared" si="25"/>
        <v xml:space="preserve"> </v>
      </c>
      <c r="Y419" s="23" t="str">
        <f t="shared" si="26"/>
        <v xml:space="preserve"> </v>
      </c>
      <c r="Z419" s="23" t="str">
        <f t="shared" si="27"/>
        <v xml:space="preserve"> </v>
      </c>
      <c r="AA419" s="48" t="str">
        <f t="shared" si="24"/>
        <v xml:space="preserve"> </v>
      </c>
      <c r="AB419" s="16"/>
      <c r="AC419" s="2"/>
      <c r="AD419" s="2"/>
      <c r="AE419" s="2"/>
    </row>
    <row r="420" spans="1:31" s="1" customFormat="1" x14ac:dyDescent="0.2">
      <c r="D420" s="2"/>
      <c r="E420" s="64"/>
      <c r="F420" s="2"/>
      <c r="H420" s="15"/>
      <c r="I420" s="14"/>
      <c r="J420" s="14"/>
      <c r="K420" s="12"/>
      <c r="L420" s="12"/>
      <c r="M420" s="12"/>
      <c r="N420" s="12"/>
      <c r="O420" s="12"/>
      <c r="P420" s="12"/>
      <c r="Q420" s="26"/>
      <c r="R420" s="26"/>
      <c r="S420" s="26"/>
      <c r="T420" s="26"/>
      <c r="U420" s="26"/>
      <c r="V420" s="26"/>
      <c r="W420" s="26"/>
      <c r="X420" s="23" t="str">
        <f t="shared" si="25"/>
        <v xml:space="preserve"> </v>
      </c>
      <c r="Y420" s="23" t="str">
        <f t="shared" si="26"/>
        <v xml:space="preserve"> </v>
      </c>
      <c r="Z420" s="23" t="str">
        <f t="shared" si="27"/>
        <v xml:space="preserve"> </v>
      </c>
      <c r="AA420" s="48" t="str">
        <f t="shared" si="24"/>
        <v xml:space="preserve"> </v>
      </c>
      <c r="AB420" s="16"/>
      <c r="AC420" s="2"/>
      <c r="AD420" s="2"/>
      <c r="AE420" s="2"/>
    </row>
    <row r="421" spans="1:31" s="1" customFormat="1" x14ac:dyDescent="0.2">
      <c r="D421" s="2"/>
      <c r="E421" s="64"/>
      <c r="F421" s="2"/>
      <c r="H421" s="15"/>
      <c r="I421" s="14"/>
      <c r="J421" s="14"/>
      <c r="K421" s="12"/>
      <c r="L421" s="12"/>
      <c r="M421" s="12"/>
      <c r="N421" s="12"/>
      <c r="O421" s="12"/>
      <c r="P421" s="12"/>
      <c r="Q421" s="26"/>
      <c r="R421" s="26"/>
      <c r="S421" s="26"/>
      <c r="T421" s="26"/>
      <c r="U421" s="26"/>
      <c r="V421" s="26"/>
      <c r="W421" s="26"/>
      <c r="X421" s="23" t="str">
        <f t="shared" si="25"/>
        <v xml:space="preserve"> </v>
      </c>
      <c r="Y421" s="23" t="str">
        <f t="shared" si="26"/>
        <v xml:space="preserve"> </v>
      </c>
      <c r="Z421" s="23" t="str">
        <f t="shared" si="27"/>
        <v xml:space="preserve"> </v>
      </c>
      <c r="AA421" s="48" t="str">
        <f t="shared" si="24"/>
        <v xml:space="preserve"> </v>
      </c>
      <c r="AB421" s="16"/>
      <c r="AC421" s="2"/>
      <c r="AD421" s="2"/>
      <c r="AE421" s="2"/>
    </row>
    <row r="422" spans="1:31" x14ac:dyDescent="0.2">
      <c r="A422" s="1" t="s">
        <v>464</v>
      </c>
      <c r="E422" s="59"/>
      <c r="F422" s="30"/>
      <c r="G422" s="30"/>
      <c r="H422" s="23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3" t="str">
        <f t="shared" si="25"/>
        <v xml:space="preserve"> </v>
      </c>
      <c r="Y422" s="23" t="str">
        <f t="shared" si="26"/>
        <v xml:space="preserve"> </v>
      </c>
      <c r="Z422" s="23" t="str">
        <f t="shared" si="27"/>
        <v xml:space="preserve"> </v>
      </c>
      <c r="AA422" s="48" t="str">
        <f t="shared" ref="AA422:AA485" si="28" xml:space="preserve">
IF(X422=" "," ",
(1+X422)^(1/16)-1
)</f>
        <v xml:space="preserve"> </v>
      </c>
      <c r="AB422" s="27"/>
      <c r="AD422" s="26"/>
      <c r="AE422" s="26"/>
    </row>
    <row r="423" spans="1:31" x14ac:dyDescent="0.2">
      <c r="A423" s="1"/>
      <c r="E423" s="59"/>
      <c r="F423" s="30"/>
      <c r="G423" s="30"/>
      <c r="H423" s="23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3" t="str">
        <f t="shared" si="25"/>
        <v xml:space="preserve"> </v>
      </c>
      <c r="Y423" s="23" t="str">
        <f t="shared" si="26"/>
        <v xml:space="preserve"> </v>
      </c>
      <c r="Z423" s="23" t="str">
        <f t="shared" si="27"/>
        <v xml:space="preserve"> </v>
      </c>
      <c r="AA423" s="48" t="str">
        <f t="shared" si="28"/>
        <v xml:space="preserve"> </v>
      </c>
      <c r="AB423" s="27"/>
      <c r="AD423" s="26"/>
      <c r="AE423" s="26"/>
    </row>
    <row r="424" spans="1:31" x14ac:dyDescent="0.2">
      <c r="C424" s="19" t="s">
        <v>988</v>
      </c>
      <c r="D424" s="20" t="s">
        <v>432</v>
      </c>
      <c r="E424" s="59">
        <v>40884</v>
      </c>
      <c r="F424" s="30">
        <v>1195</v>
      </c>
      <c r="G424" s="30">
        <v>5</v>
      </c>
      <c r="H424" s="23"/>
      <c r="I424" s="26"/>
      <c r="J424" s="26"/>
      <c r="K424" s="26"/>
      <c r="L424" s="26">
        <v>0.20499999999999999</v>
      </c>
      <c r="M424" s="26">
        <v>0.252</v>
      </c>
      <c r="N424" s="26">
        <v>0.28999999999999998</v>
      </c>
      <c r="O424" s="26">
        <v>4.2000000000000003E-2</v>
      </c>
      <c r="P424" s="26">
        <v>0.16070000000000001</v>
      </c>
      <c r="Q424" s="26">
        <v>5.8999999999999997E-2</v>
      </c>
      <c r="R424" s="26">
        <v>-5.9799999999999999E-2</v>
      </c>
      <c r="S424" s="26">
        <v>5.33E-2</v>
      </c>
      <c r="T424" s="26">
        <v>3.6999999999999998E-2</v>
      </c>
      <c r="U424" s="26">
        <v>0.219</v>
      </c>
      <c r="V424" s="26">
        <v>-1.7999999999999999E-2</v>
      </c>
      <c r="W424" s="26">
        <v>7.8E-2</v>
      </c>
      <c r="X424" s="23" t="str">
        <f t="shared" si="25"/>
        <v xml:space="preserve"> </v>
      </c>
      <c r="Y424" s="23" t="str">
        <f t="shared" si="26"/>
        <v xml:space="preserve"> </v>
      </c>
      <c r="Z424" s="23">
        <f t="shared" si="27"/>
        <v>1.7413389980950371</v>
      </c>
      <c r="AA424" s="48" t="str">
        <f t="shared" si="28"/>
        <v xml:space="preserve"> </v>
      </c>
      <c r="AB424" s="28">
        <v>2.69E-2</v>
      </c>
      <c r="AC424" s="20" t="s">
        <v>11</v>
      </c>
      <c r="AD424" s="26">
        <v>2.7199999999999998E-2</v>
      </c>
      <c r="AE424" s="26" t="s">
        <v>11</v>
      </c>
    </row>
    <row r="425" spans="1:31" x14ac:dyDescent="0.2">
      <c r="C425" s="19" t="s">
        <v>1099</v>
      </c>
      <c r="D425" s="20" t="s">
        <v>1098</v>
      </c>
      <c r="E425" s="59">
        <v>39735</v>
      </c>
      <c r="F425" s="30">
        <v>832</v>
      </c>
      <c r="G425" s="30">
        <v>5</v>
      </c>
      <c r="H425" s="23"/>
      <c r="I425" s="26">
        <v>0.93300000000000005</v>
      </c>
      <c r="J425" s="26">
        <v>0.501</v>
      </c>
      <c r="K425" s="26">
        <v>-0.127</v>
      </c>
      <c r="L425" s="26">
        <v>0.33700000000000002</v>
      </c>
      <c r="M425" s="26">
        <v>0.02</v>
      </c>
      <c r="N425" s="26">
        <v>0.22900000000000001</v>
      </c>
      <c r="O425" s="26">
        <v>5.1999999999999998E-2</v>
      </c>
      <c r="P425" s="26">
        <v>6.5000000000000002E-2</v>
      </c>
      <c r="Q425" s="26">
        <v>0.17100000000000001</v>
      </c>
      <c r="R425" s="26">
        <v>-8.2000000000000003E-2</v>
      </c>
      <c r="S425" s="26">
        <v>5.3999999999999999E-2</v>
      </c>
      <c r="T425" s="26">
        <v>2.4E-2</v>
      </c>
      <c r="U425" s="26">
        <v>0.36499999999999999</v>
      </c>
      <c r="V425" s="26">
        <v>-0.156</v>
      </c>
      <c r="W425" s="26">
        <v>9.5000000000000001E-2</v>
      </c>
      <c r="X425" s="23" t="str">
        <f t="shared" si="25"/>
        <v xml:space="preserve"> </v>
      </c>
      <c r="Y425" s="23">
        <f t="shared" si="26"/>
        <v>1.3993434246030199</v>
      </c>
      <c r="Z425" s="23">
        <f t="shared" si="27"/>
        <v>1.0556385957543051</v>
      </c>
      <c r="AA425" s="48" t="str">
        <f t="shared" si="28"/>
        <v xml:space="preserve"> </v>
      </c>
      <c r="AB425" s="28">
        <v>2.23E-2</v>
      </c>
      <c r="AC425" s="20" t="s">
        <v>11</v>
      </c>
      <c r="AD425" s="26">
        <v>2.1999999999999999E-2</v>
      </c>
      <c r="AE425" s="26" t="s">
        <v>11</v>
      </c>
    </row>
    <row r="426" spans="1:31" x14ac:dyDescent="0.2">
      <c r="C426" s="19" t="s">
        <v>1095</v>
      </c>
      <c r="D426" s="20" t="s">
        <v>1096</v>
      </c>
      <c r="E426" s="59">
        <v>39735</v>
      </c>
      <c r="F426" s="30">
        <v>832</v>
      </c>
      <c r="G426" s="30">
        <v>5</v>
      </c>
      <c r="H426" s="23"/>
      <c r="I426" s="26">
        <v>0.97899999999999998</v>
      </c>
      <c r="J426" s="26">
        <v>0.40300000000000002</v>
      </c>
      <c r="K426" s="26">
        <v>-0.156</v>
      </c>
      <c r="L426" s="26">
        <v>0.36399999999999999</v>
      </c>
      <c r="M426" s="26">
        <v>6.3E-2</v>
      </c>
      <c r="N426" s="26">
        <v>8.1000000000000003E-2</v>
      </c>
      <c r="O426" s="26">
        <v>-5.5E-2</v>
      </c>
      <c r="P426" s="26">
        <v>3.2000000000000001E-2</v>
      </c>
      <c r="Q426" s="26">
        <v>0.33500000000000002</v>
      </c>
      <c r="R426" s="26">
        <v>-7.9000000000000001E-2</v>
      </c>
      <c r="S426" s="26">
        <v>5.0999999999999997E-2</v>
      </c>
      <c r="T426" s="26"/>
      <c r="U426" s="26"/>
      <c r="V426" s="26"/>
      <c r="W426" s="26"/>
      <c r="X426" s="23" t="str">
        <f t="shared" si="25"/>
        <v xml:space="preserve"> </v>
      </c>
      <c r="Y426" s="23" t="str">
        <f t="shared" si="26"/>
        <v xml:space="preserve"> </v>
      </c>
      <c r="Z426" s="23" t="str">
        <f t="shared" si="27"/>
        <v xml:space="preserve"> </v>
      </c>
      <c r="AA426" s="48" t="str">
        <f t="shared" si="28"/>
        <v xml:space="preserve"> </v>
      </c>
      <c r="AB426" s="28">
        <v>2.23E-2</v>
      </c>
      <c r="AC426" s="20" t="s">
        <v>11</v>
      </c>
      <c r="AD426" s="26">
        <v>2.23E-2</v>
      </c>
      <c r="AE426" s="26" t="s">
        <v>11</v>
      </c>
    </row>
    <row r="427" spans="1:31" x14ac:dyDescent="0.2">
      <c r="C427" s="19" t="s">
        <v>1100</v>
      </c>
      <c r="D427" s="20" t="s">
        <v>1101</v>
      </c>
      <c r="E427" s="59">
        <v>39373</v>
      </c>
      <c r="F427" s="30">
        <v>395</v>
      </c>
      <c r="G427" s="30">
        <v>5</v>
      </c>
      <c r="H427" s="23">
        <v>-0.621</v>
      </c>
      <c r="I427" s="26">
        <v>0.86699999999999999</v>
      </c>
      <c r="J427" s="26">
        <v>0.34200000000000003</v>
      </c>
      <c r="K427" s="26">
        <v>-0.28100000000000003</v>
      </c>
      <c r="L427" s="26">
        <v>0.224</v>
      </c>
      <c r="M427" s="26">
        <v>8.2000000000000003E-2</v>
      </c>
      <c r="N427" s="26">
        <v>0.125</v>
      </c>
      <c r="O427" s="26">
        <v>-5.8000000000000003E-2</v>
      </c>
      <c r="P427" s="26">
        <v>2.7E-2</v>
      </c>
      <c r="Q427" s="26">
        <v>0.31</v>
      </c>
      <c r="R427" s="26">
        <v>-0.1103</v>
      </c>
      <c r="S427" s="26">
        <v>4.6100000000000002E-2</v>
      </c>
      <c r="V427" s="26">
        <v>-0.13800000000000001</v>
      </c>
      <c r="W427" s="26">
        <v>9.2999999999999999E-2</v>
      </c>
      <c r="X427" s="23" t="str">
        <f t="shared" si="25"/>
        <v xml:space="preserve"> </v>
      </c>
      <c r="Y427" s="23" t="str">
        <f t="shared" si="26"/>
        <v xml:space="preserve"> </v>
      </c>
      <c r="Z427" s="23" t="str">
        <f t="shared" si="27"/>
        <v xml:space="preserve"> </v>
      </c>
      <c r="AA427" s="48" t="str">
        <f t="shared" si="28"/>
        <v xml:space="preserve"> </v>
      </c>
      <c r="AB427" s="28">
        <v>1.6E-2</v>
      </c>
      <c r="AC427" s="20" t="s">
        <v>11</v>
      </c>
      <c r="AD427" s="26">
        <v>2.47E-2</v>
      </c>
      <c r="AE427" s="26" t="s">
        <v>11</v>
      </c>
    </row>
    <row r="428" spans="1:31" x14ac:dyDescent="0.2">
      <c r="C428" s="19" t="s">
        <v>1103</v>
      </c>
      <c r="D428" s="20" t="s">
        <v>1102</v>
      </c>
      <c r="E428" s="59">
        <v>39373</v>
      </c>
      <c r="F428" s="30">
        <v>395</v>
      </c>
      <c r="G428" s="30">
        <v>5</v>
      </c>
      <c r="H428" s="23">
        <v>-0.60399999999999998</v>
      </c>
      <c r="I428" s="26">
        <v>0.82599999999999996</v>
      </c>
      <c r="J428" s="26">
        <v>0.435</v>
      </c>
      <c r="K428" s="26">
        <v>-0.25700000000000001</v>
      </c>
      <c r="L428" s="26">
        <v>0.2</v>
      </c>
      <c r="M428" s="26">
        <v>3.7999999999999999E-2</v>
      </c>
      <c r="N428" s="26">
        <v>0.27900000000000003</v>
      </c>
      <c r="O428" s="26">
        <v>4.8000000000000001E-2</v>
      </c>
      <c r="P428" s="26">
        <v>6.1499999999999999E-2</v>
      </c>
      <c r="Q428" s="26">
        <v>0.1482</v>
      </c>
      <c r="R428" s="26">
        <v>-0.11269999999999999</v>
      </c>
      <c r="S428" s="26">
        <v>6.8699999999999997E-2</v>
      </c>
      <c r="T428" s="26">
        <v>2.5999999999999999E-2</v>
      </c>
      <c r="U428" s="26">
        <v>0.311</v>
      </c>
      <c r="V428" s="26">
        <v>-0.14000000000000001</v>
      </c>
      <c r="W428" s="26">
        <v>9.7000000000000003E-2</v>
      </c>
      <c r="X428" s="23">
        <f t="shared" si="25"/>
        <v>0.88784382564585385</v>
      </c>
      <c r="Y428" s="23">
        <f t="shared" si="26"/>
        <v>0.81935816296338237</v>
      </c>
      <c r="Z428" s="23">
        <f t="shared" si="27"/>
        <v>1.0405542428929815</v>
      </c>
      <c r="AA428" s="48">
        <f t="shared" si="28"/>
        <v>4.0513882652349231E-2</v>
      </c>
      <c r="AB428" s="28">
        <v>1.6E-2</v>
      </c>
      <c r="AC428" s="20" t="s">
        <v>11</v>
      </c>
      <c r="AD428" s="26">
        <v>2.47E-2</v>
      </c>
      <c r="AE428" s="26" t="s">
        <v>11</v>
      </c>
    </row>
    <row r="429" spans="1:31" x14ac:dyDescent="0.2">
      <c r="C429" s="19" t="s">
        <v>1097</v>
      </c>
      <c r="D429" s="20" t="s">
        <v>457</v>
      </c>
      <c r="E429" s="59">
        <v>39401</v>
      </c>
      <c r="F429" s="30">
        <v>1122</v>
      </c>
      <c r="G429" s="30">
        <v>6</v>
      </c>
      <c r="H429" s="23"/>
      <c r="I429" s="26"/>
      <c r="J429" s="26"/>
      <c r="K429" s="26">
        <v>-0.25</v>
      </c>
      <c r="L429" s="26">
        <v>0.19600000000000001</v>
      </c>
      <c r="M429" s="26">
        <v>-2.4799999999999999E-2</v>
      </c>
      <c r="N429" s="26">
        <v>0.2147</v>
      </c>
      <c r="O429" s="26">
        <v>2.9600000000000001E-2</v>
      </c>
      <c r="P429" s="26">
        <v>0.1333</v>
      </c>
      <c r="Q429" s="26">
        <v>0.1855</v>
      </c>
      <c r="R429" s="26">
        <v>-0.1</v>
      </c>
      <c r="S429" s="26">
        <v>0.17660000000000001</v>
      </c>
      <c r="T429" s="26">
        <v>7.3800000000000004E-2</v>
      </c>
      <c r="U429" s="26">
        <v>0.14760000000000001</v>
      </c>
      <c r="V429" s="26">
        <v>-0.158</v>
      </c>
      <c r="W429" s="26">
        <v>7.5999999999999998E-2</v>
      </c>
      <c r="X429" s="23" t="str">
        <f t="shared" si="25"/>
        <v xml:space="preserve"> </v>
      </c>
      <c r="Y429" s="23">
        <f t="shared" si="26"/>
        <v>0.73772001623160088</v>
      </c>
      <c r="Z429" s="23">
        <f t="shared" si="27"/>
        <v>0.93725754317904197</v>
      </c>
      <c r="AA429" s="48" t="str">
        <f t="shared" si="28"/>
        <v xml:space="preserve"> </v>
      </c>
      <c r="AB429" s="28">
        <v>2.8000000000000001E-2</v>
      </c>
      <c r="AC429" s="20" t="s">
        <v>244</v>
      </c>
      <c r="AD429" s="26">
        <v>2.8000000000000001E-2</v>
      </c>
      <c r="AE429" s="26" t="s">
        <v>11</v>
      </c>
    </row>
    <row r="430" spans="1:31" x14ac:dyDescent="0.2">
      <c r="C430" s="19" t="s">
        <v>456</v>
      </c>
      <c r="D430" s="20" t="s">
        <v>458</v>
      </c>
      <c r="E430" s="59">
        <v>39401</v>
      </c>
      <c r="F430" s="30">
        <f>F429</f>
        <v>1122</v>
      </c>
      <c r="G430" s="30">
        <v>6</v>
      </c>
      <c r="H430" s="23">
        <v>-0.61199999999999999</v>
      </c>
      <c r="I430" s="26">
        <v>1.4139999999999999</v>
      </c>
      <c r="J430" s="26">
        <v>0.375</v>
      </c>
      <c r="K430" s="26">
        <v>-0.24199999999999999</v>
      </c>
      <c r="L430" s="26">
        <v>0.20799999999999999</v>
      </c>
      <c r="M430" s="26">
        <v>-1.9E-2</v>
      </c>
      <c r="N430" s="26">
        <v>0.223</v>
      </c>
      <c r="O430" s="26">
        <v>0.04</v>
      </c>
      <c r="P430" s="26">
        <v>0.1447</v>
      </c>
      <c r="Q430" s="26">
        <v>0.19650000000000001</v>
      </c>
      <c r="R430" s="26">
        <v>-9.1899999999999996E-2</v>
      </c>
      <c r="S430" s="26">
        <v>0.1865</v>
      </c>
      <c r="T430" s="26"/>
      <c r="U430" s="26"/>
      <c r="V430" s="26"/>
      <c r="W430" s="26"/>
      <c r="X430" s="23" t="str">
        <f t="shared" si="25"/>
        <v xml:space="preserve"> </v>
      </c>
      <c r="Y430" s="23" t="str">
        <f t="shared" si="26"/>
        <v xml:space="preserve"> </v>
      </c>
      <c r="Z430" s="23" t="str">
        <f t="shared" si="27"/>
        <v xml:space="preserve"> </v>
      </c>
      <c r="AA430" s="48" t="str">
        <f t="shared" si="28"/>
        <v xml:space="preserve"> </v>
      </c>
      <c r="AB430" s="28">
        <v>1.7999999999999999E-2</v>
      </c>
      <c r="AC430" s="20" t="s">
        <v>244</v>
      </c>
      <c r="AD430" s="26">
        <v>2.93E-2</v>
      </c>
      <c r="AE430" s="26"/>
    </row>
    <row r="431" spans="1:31" x14ac:dyDescent="0.2">
      <c r="X431" s="23" t="str">
        <f t="shared" si="25"/>
        <v xml:space="preserve"> </v>
      </c>
      <c r="Y431" s="23" t="str">
        <f t="shared" si="26"/>
        <v xml:space="preserve"> </v>
      </c>
      <c r="Z431" s="23" t="str">
        <f t="shared" si="27"/>
        <v xml:space="preserve"> </v>
      </c>
      <c r="AA431" s="48" t="str">
        <f t="shared" si="28"/>
        <v xml:space="preserve"> </v>
      </c>
    </row>
    <row r="432" spans="1:31" s="1" customFormat="1" x14ac:dyDescent="0.2">
      <c r="C432" s="1" t="s">
        <v>22</v>
      </c>
      <c r="D432" s="2"/>
      <c r="E432" s="64"/>
      <c r="F432" s="2"/>
      <c r="H432" s="15">
        <v>-0.50900000000000001</v>
      </c>
      <c r="I432" s="14">
        <v>0.72899999999999998</v>
      </c>
      <c r="J432" s="14">
        <v>0.27100000000000002</v>
      </c>
      <c r="K432" s="12">
        <v>-0.157</v>
      </c>
      <c r="L432" s="12">
        <v>0.16400000000000001</v>
      </c>
      <c r="M432" s="12">
        <v>-6.8000000000000005E-2</v>
      </c>
      <c r="N432" s="12">
        <v>0.114</v>
      </c>
      <c r="O432" s="12">
        <v>-5.1999999999999998E-2</v>
      </c>
      <c r="P432" s="12">
        <v>0.14510000000000001</v>
      </c>
      <c r="Q432" s="12">
        <v>0.2059</v>
      </c>
      <c r="R432" s="12">
        <v>-0.1027</v>
      </c>
      <c r="S432" s="12">
        <v>0.20610000000000001</v>
      </c>
      <c r="T432" s="12">
        <v>8.5400000000000004E-2</v>
      </c>
      <c r="U432" s="12">
        <v>4.8599999999999997E-2</v>
      </c>
      <c r="V432" s="12">
        <v>-0.14899999999999999</v>
      </c>
      <c r="W432" s="12">
        <v>6.0999999999999999E-2</v>
      </c>
      <c r="X432" s="14">
        <f t="shared" si="25"/>
        <v>0.60041399724019651</v>
      </c>
      <c r="Y432" s="14">
        <f t="shared" si="26"/>
        <v>0.48323616159988436</v>
      </c>
      <c r="Z432" s="14">
        <f t="shared" si="27"/>
        <v>0.51157517294220511</v>
      </c>
      <c r="AA432" s="16">
        <f t="shared" si="28"/>
        <v>2.9827586521417038E-2</v>
      </c>
      <c r="AB432" s="16"/>
      <c r="AC432" s="2"/>
      <c r="AD432" s="2"/>
      <c r="AE432" s="2"/>
    </row>
    <row r="433" spans="1:31" x14ac:dyDescent="0.2">
      <c r="X433" s="23" t="str">
        <f t="shared" si="25"/>
        <v xml:space="preserve"> </v>
      </c>
      <c r="Y433" s="23" t="str">
        <f t="shared" si="26"/>
        <v xml:space="preserve"> </v>
      </c>
      <c r="Z433" s="23" t="str">
        <f t="shared" si="27"/>
        <v xml:space="preserve"> </v>
      </c>
      <c r="AA433" s="48" t="str">
        <f t="shared" si="28"/>
        <v xml:space="preserve"> </v>
      </c>
    </row>
    <row r="434" spans="1:31" x14ac:dyDescent="0.2">
      <c r="C434" s="19" t="s">
        <v>278</v>
      </c>
      <c r="D434" s="20" t="s">
        <v>279</v>
      </c>
      <c r="E434" s="59">
        <v>39244</v>
      </c>
      <c r="F434" s="30">
        <v>195</v>
      </c>
      <c r="G434" s="30">
        <v>6</v>
      </c>
      <c r="H434" s="26">
        <v>-0.48</v>
      </c>
      <c r="I434" s="26">
        <v>0.76800000000000002</v>
      </c>
      <c r="J434" s="26">
        <v>0.38600000000000001</v>
      </c>
      <c r="K434" s="26">
        <v>-0.187</v>
      </c>
      <c r="L434" s="26">
        <v>0.21199999999999999</v>
      </c>
      <c r="M434" s="26">
        <v>3.1E-2</v>
      </c>
      <c r="N434" s="26">
        <v>0.04</v>
      </c>
      <c r="O434" s="26">
        <v>-5.8999999999999997E-2</v>
      </c>
      <c r="P434" s="26">
        <v>0.13500000000000001</v>
      </c>
      <c r="Q434" s="26">
        <v>0.11360000000000001</v>
      </c>
      <c r="R434" s="26">
        <v>-0.14799999999999999</v>
      </c>
      <c r="S434" s="26">
        <v>0.24199999999999999</v>
      </c>
      <c r="T434" s="26">
        <v>-5.8000000000000003E-2</v>
      </c>
      <c r="U434" s="26">
        <v>0.32100000000000001</v>
      </c>
      <c r="V434" s="26">
        <v>-0.5</v>
      </c>
      <c r="W434" s="26">
        <v>0.115</v>
      </c>
      <c r="X434" s="23">
        <f t="shared" si="25"/>
        <v>0.17546173099681694</v>
      </c>
      <c r="Y434" s="23">
        <f t="shared" si="26"/>
        <v>-7.7514263171455933E-2</v>
      </c>
      <c r="Z434" s="23">
        <f t="shared" si="27"/>
        <v>-6.3804617997409774E-2</v>
      </c>
      <c r="AA434" s="48">
        <f t="shared" si="28"/>
        <v>1.0155030440732515E-2</v>
      </c>
      <c r="AB434" s="26">
        <v>1.4999999999999999E-2</v>
      </c>
      <c r="AC434" s="20" t="s">
        <v>11</v>
      </c>
      <c r="AD434" s="26">
        <v>1.9800000000000002E-2</v>
      </c>
      <c r="AE434" s="20" t="s">
        <v>11</v>
      </c>
    </row>
    <row r="435" spans="1:31" x14ac:dyDescent="0.2">
      <c r="E435" s="59"/>
      <c r="F435" s="30"/>
      <c r="G435" s="30"/>
      <c r="H435" s="34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3" t="str">
        <f t="shared" si="25"/>
        <v xml:space="preserve"> </v>
      </c>
      <c r="Y435" s="23" t="str">
        <f t="shared" si="26"/>
        <v xml:space="preserve"> </v>
      </c>
      <c r="Z435" s="23" t="str">
        <f t="shared" si="27"/>
        <v xml:space="preserve"> </v>
      </c>
      <c r="AA435" s="48" t="str">
        <f t="shared" si="28"/>
        <v xml:space="preserve"> </v>
      </c>
      <c r="AB435" s="26"/>
      <c r="AD435" s="26"/>
    </row>
    <row r="436" spans="1:31" x14ac:dyDescent="0.2">
      <c r="E436" s="59"/>
      <c r="F436" s="30"/>
      <c r="G436" s="30"/>
      <c r="H436" s="34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3" t="str">
        <f t="shared" si="25"/>
        <v xml:space="preserve"> </v>
      </c>
      <c r="Y436" s="23" t="str">
        <f t="shared" si="26"/>
        <v xml:space="preserve"> </v>
      </c>
      <c r="Z436" s="23" t="str">
        <f t="shared" si="27"/>
        <v xml:space="preserve"> </v>
      </c>
      <c r="AA436" s="48" t="str">
        <f t="shared" si="28"/>
        <v xml:space="preserve"> </v>
      </c>
      <c r="AB436" s="26"/>
      <c r="AD436" s="26"/>
    </row>
    <row r="437" spans="1:31" x14ac:dyDescent="0.2">
      <c r="A437" s="1" t="s">
        <v>1127</v>
      </c>
      <c r="X437" s="23" t="str">
        <f t="shared" si="25"/>
        <v xml:space="preserve"> </v>
      </c>
      <c r="Y437" s="23" t="str">
        <f t="shared" si="26"/>
        <v xml:space="preserve"> </v>
      </c>
      <c r="Z437" s="23" t="str">
        <f t="shared" si="27"/>
        <v xml:space="preserve"> </v>
      </c>
      <c r="AA437" s="48" t="str">
        <f t="shared" si="28"/>
        <v xml:space="preserve"> </v>
      </c>
    </row>
    <row r="438" spans="1:31" x14ac:dyDescent="0.2">
      <c r="A438" s="1"/>
      <c r="X438" s="23" t="str">
        <f t="shared" si="25"/>
        <v xml:space="preserve"> </v>
      </c>
      <c r="Y438" s="23" t="str">
        <f t="shared" si="26"/>
        <v xml:space="preserve"> </v>
      </c>
      <c r="Z438" s="23" t="str">
        <f t="shared" si="27"/>
        <v xml:space="preserve"> </v>
      </c>
      <c r="AA438" s="48" t="str">
        <f t="shared" si="28"/>
        <v xml:space="preserve"> </v>
      </c>
    </row>
    <row r="439" spans="1:31" x14ac:dyDescent="0.2">
      <c r="C439" s="19" t="s">
        <v>1186</v>
      </c>
      <c r="D439" s="20" t="s">
        <v>74</v>
      </c>
      <c r="E439" s="59">
        <v>38392</v>
      </c>
      <c r="F439" s="30">
        <v>80</v>
      </c>
      <c r="G439" s="30">
        <v>6</v>
      </c>
      <c r="H439" s="23">
        <v>-0.64700000000000002</v>
      </c>
      <c r="I439" s="26">
        <v>0.871</v>
      </c>
      <c r="J439" s="26">
        <v>0.23</v>
      </c>
      <c r="K439" s="26">
        <v>-0.27200000000000002</v>
      </c>
      <c r="L439" s="26">
        <v>0.13300000000000001</v>
      </c>
      <c r="M439" s="26">
        <v>-9.7000000000000003E-2</v>
      </c>
      <c r="N439" s="26">
        <v>0.54100000000000004</v>
      </c>
      <c r="O439" s="26">
        <v>2.8000000000000001E-2</v>
      </c>
      <c r="P439" s="26">
        <v>-2.8899999999999999E-2</v>
      </c>
      <c r="Q439" s="26">
        <v>0.29859999999999998</v>
      </c>
      <c r="R439" s="26">
        <v>-6.3E-2</v>
      </c>
      <c r="S439" s="26">
        <v>0.1028</v>
      </c>
      <c r="T439" s="26">
        <v>6.8000000000000005E-2</v>
      </c>
      <c r="U439" s="26">
        <v>0.3</v>
      </c>
      <c r="V439" s="26">
        <v>-9.8000000000000004E-2</v>
      </c>
      <c r="W439" s="26">
        <v>0.14000000000000001</v>
      </c>
      <c r="X439" s="23">
        <f t="shared" si="25"/>
        <v>0.78320015020024436</v>
      </c>
      <c r="Y439" s="23">
        <f t="shared" si="26"/>
        <v>1.1950604646664473</v>
      </c>
      <c r="Z439" s="23">
        <f t="shared" si="27"/>
        <v>1.6612470838220608</v>
      </c>
      <c r="AA439" s="48">
        <f t="shared" si="28"/>
        <v>3.6811977796202155E-2</v>
      </c>
      <c r="AB439" s="26">
        <v>2.4E-2</v>
      </c>
      <c r="AC439" s="20" t="s">
        <v>1187</v>
      </c>
      <c r="AD439" s="26">
        <v>2.6599999999999999E-2</v>
      </c>
      <c r="AE439" s="26" t="s">
        <v>11</v>
      </c>
    </row>
    <row r="440" spans="1:31" x14ac:dyDescent="0.2">
      <c r="C440" s="19" t="s">
        <v>885</v>
      </c>
      <c r="D440" s="20" t="s">
        <v>884</v>
      </c>
      <c r="E440" s="59">
        <v>41074</v>
      </c>
      <c r="F440" s="30">
        <v>85</v>
      </c>
      <c r="G440" s="30">
        <v>6</v>
      </c>
      <c r="M440" s="26">
        <v>-0.18820000000000001</v>
      </c>
      <c r="N440" s="26">
        <v>0.82430000000000003</v>
      </c>
      <c r="O440" s="26">
        <v>7.22E-2</v>
      </c>
      <c r="P440" s="26">
        <v>6.3799999999999996E-2</v>
      </c>
      <c r="Q440" s="26">
        <v>0.16170000000000001</v>
      </c>
      <c r="R440" s="26">
        <v>-0.11310000000000001</v>
      </c>
      <c r="S440" s="26">
        <v>2.3699999999999999E-2</v>
      </c>
      <c r="T440" s="26">
        <v>5.1999999999999998E-2</v>
      </c>
      <c r="U440" s="26">
        <v>0.26500000000000001</v>
      </c>
      <c r="V440" s="26">
        <v>-6.9000000000000006E-2</v>
      </c>
      <c r="W440" s="26">
        <v>0.20799999999999999</v>
      </c>
      <c r="X440" s="23" t="str">
        <f t="shared" si="25"/>
        <v xml:space="preserve"> </v>
      </c>
      <c r="Y440" s="23" t="str">
        <f t="shared" si="26"/>
        <v xml:space="preserve"> </v>
      </c>
      <c r="Z440" s="23">
        <f t="shared" si="27"/>
        <v>1.6665229269249151</v>
      </c>
      <c r="AA440" s="48" t="str">
        <f t="shared" si="28"/>
        <v xml:space="preserve"> </v>
      </c>
      <c r="AB440" s="26">
        <v>2.5000000000000001E-2</v>
      </c>
      <c r="AC440" s="20" t="s">
        <v>11</v>
      </c>
      <c r="AD440" s="26">
        <v>2.6800000000000001E-2</v>
      </c>
      <c r="AE440" s="20" t="s">
        <v>11</v>
      </c>
    </row>
    <row r="441" spans="1:31" x14ac:dyDescent="0.2">
      <c r="C441" s="19" t="s">
        <v>1020</v>
      </c>
      <c r="D441" s="20" t="s">
        <v>1021</v>
      </c>
      <c r="E441" s="59">
        <v>41778</v>
      </c>
      <c r="F441" s="30">
        <v>35</v>
      </c>
      <c r="G441" s="30">
        <v>6</v>
      </c>
      <c r="H441" s="23"/>
      <c r="I441" s="26"/>
      <c r="J441" s="26"/>
      <c r="K441" s="26"/>
      <c r="L441" s="26"/>
      <c r="M441" s="26"/>
      <c r="N441" s="26">
        <v>7.2999999999999995E-2</v>
      </c>
      <c r="O441" s="26">
        <v>4.2000000000000003E-2</v>
      </c>
      <c r="P441" s="26">
        <v>2.7E-2</v>
      </c>
      <c r="Q441" s="26">
        <v>0.40300000000000002</v>
      </c>
      <c r="R441" s="26">
        <v>-0.151</v>
      </c>
      <c r="S441" s="26">
        <v>-8.1000000000000003E-2</v>
      </c>
      <c r="T441" s="26">
        <v>2.9000000000000001E-2</v>
      </c>
      <c r="U441" s="26">
        <v>0.47399999999999998</v>
      </c>
      <c r="V441" s="26">
        <v>-0.06</v>
      </c>
      <c r="W441" s="26">
        <v>0.13500000000000001</v>
      </c>
      <c r="X441" s="23" t="str">
        <f t="shared" si="25"/>
        <v xml:space="preserve"> </v>
      </c>
      <c r="Y441" s="23" t="str">
        <f t="shared" si="26"/>
        <v xml:space="preserve"> </v>
      </c>
      <c r="Z441" s="23" t="str">
        <f t="shared" si="27"/>
        <v xml:space="preserve"> </v>
      </c>
      <c r="AA441" s="48" t="str">
        <f t="shared" si="28"/>
        <v xml:space="preserve"> </v>
      </c>
      <c r="AB441" s="27">
        <v>1.6E-2</v>
      </c>
      <c r="AC441" s="20" t="s">
        <v>1016</v>
      </c>
      <c r="AD441" s="26">
        <v>0.03</v>
      </c>
      <c r="AE441" s="26" t="s">
        <v>11</v>
      </c>
    </row>
    <row r="442" spans="1:31" x14ac:dyDescent="0.2">
      <c r="C442" s="19" t="s">
        <v>1332</v>
      </c>
      <c r="D442" s="20" t="s">
        <v>876</v>
      </c>
      <c r="E442" s="59">
        <v>37755</v>
      </c>
      <c r="F442" s="30">
        <v>1299</v>
      </c>
      <c r="G442" s="30">
        <v>6</v>
      </c>
      <c r="H442" s="26">
        <v>-0.70399999999999996</v>
      </c>
      <c r="I442" s="26">
        <v>1.304</v>
      </c>
      <c r="J442" s="26">
        <v>0.124</v>
      </c>
      <c r="K442" s="26">
        <v>-0.46100000000000002</v>
      </c>
      <c r="L442" s="34">
        <v>0.39</v>
      </c>
      <c r="M442" s="26">
        <v>-0.14099999999999999</v>
      </c>
      <c r="N442" s="26">
        <v>0.30099999999999999</v>
      </c>
      <c r="O442" s="26">
        <v>-0.127</v>
      </c>
      <c r="P442" s="26">
        <v>-1.7999999999999999E-2</v>
      </c>
      <c r="Q442" s="26">
        <v>0.42299999999999999</v>
      </c>
      <c r="R442" s="26">
        <v>-0.113</v>
      </c>
      <c r="S442" s="26">
        <v>7.6999999999999999E-2</v>
      </c>
      <c r="T442" s="26">
        <v>-1.9E-2</v>
      </c>
      <c r="U442" s="26">
        <v>0.372</v>
      </c>
      <c r="V442" s="26">
        <v>-5.3999999999999999E-2</v>
      </c>
      <c r="W442" s="26">
        <v>0.156</v>
      </c>
      <c r="X442" s="23">
        <f t="shared" si="25"/>
        <v>0.10092204156065732</v>
      </c>
      <c r="Y442" s="23">
        <f t="shared" si="26"/>
        <v>0.43620379437922718</v>
      </c>
      <c r="Z442" s="23">
        <f t="shared" si="27"/>
        <v>0.91695758783148484</v>
      </c>
      <c r="AA442" s="48">
        <f t="shared" si="28"/>
        <v>6.0273448005718766E-3</v>
      </c>
      <c r="AB442" s="26">
        <v>2.4E-2</v>
      </c>
      <c r="AC442" s="20" t="s">
        <v>11</v>
      </c>
      <c r="AD442" s="26">
        <v>2.4E-2</v>
      </c>
      <c r="AE442" s="20" t="s">
        <v>11</v>
      </c>
    </row>
    <row r="443" spans="1:31" x14ac:dyDescent="0.2">
      <c r="X443" s="23" t="str">
        <f t="shared" si="25"/>
        <v xml:space="preserve"> </v>
      </c>
      <c r="Y443" s="23" t="str">
        <f t="shared" si="26"/>
        <v xml:space="preserve"> </v>
      </c>
      <c r="Z443" s="23" t="str">
        <f t="shared" si="27"/>
        <v xml:space="preserve"> </v>
      </c>
      <c r="AA443" s="48" t="str">
        <f t="shared" si="28"/>
        <v xml:space="preserve"> </v>
      </c>
    </row>
    <row r="444" spans="1:31" s="1" customFormat="1" x14ac:dyDescent="0.2">
      <c r="C444" s="1" t="s">
        <v>75</v>
      </c>
      <c r="D444" s="2"/>
      <c r="E444" s="58"/>
      <c r="F444" s="14"/>
      <c r="G444" s="14"/>
      <c r="H444" s="14">
        <v>-0.63300000000000001</v>
      </c>
      <c r="I444" s="12">
        <v>0.94299999999999995</v>
      </c>
      <c r="J444" s="12">
        <v>0.27700000000000002</v>
      </c>
      <c r="K444" s="12">
        <v>-0.35899999999999999</v>
      </c>
      <c r="L444" s="12">
        <v>0.22</v>
      </c>
      <c r="M444" s="12">
        <v>-0.08</v>
      </c>
      <c r="N444" s="12">
        <v>0.41099999999999998</v>
      </c>
      <c r="O444" s="12">
        <v>4.5999999999999999E-2</v>
      </c>
      <c r="P444" s="12">
        <v>1.52E-2</v>
      </c>
      <c r="Q444" s="12">
        <v>0.21879999999999999</v>
      </c>
      <c r="R444" s="12">
        <v>-2.63E-2</v>
      </c>
      <c r="S444" s="12">
        <v>9.5500000000000002E-2</v>
      </c>
      <c r="T444" s="12">
        <v>0.06</v>
      </c>
      <c r="U444" s="12">
        <v>0.35820000000000002</v>
      </c>
      <c r="V444" s="12">
        <v>-1.9199999999999998E-2</v>
      </c>
      <c r="W444" s="12">
        <v>0.16719999999999999</v>
      </c>
      <c r="X444" s="14">
        <f t="shared" si="25"/>
        <v>1.1033477532942264</v>
      </c>
      <c r="Y444" s="14">
        <f t="shared" si="26"/>
        <v>1.3098369257058939</v>
      </c>
      <c r="Z444" s="14">
        <f t="shared" si="27"/>
        <v>1.9536801177794616</v>
      </c>
      <c r="AA444" s="16">
        <f t="shared" si="28"/>
        <v>4.756732227794358E-2</v>
      </c>
      <c r="AB444" s="2"/>
      <c r="AC444" s="2"/>
      <c r="AD444" s="2"/>
      <c r="AE444" s="2"/>
    </row>
    <row r="445" spans="1:31" s="1" customFormat="1" x14ac:dyDescent="0.2">
      <c r="D445" s="2"/>
      <c r="E445" s="58"/>
      <c r="F445" s="14"/>
      <c r="G445" s="14"/>
      <c r="H445" s="14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23" t="str">
        <f t="shared" si="25"/>
        <v xml:space="preserve"> </v>
      </c>
      <c r="Y445" s="23" t="str">
        <f t="shared" si="26"/>
        <v xml:space="preserve"> </v>
      </c>
      <c r="Z445" s="23" t="str">
        <f t="shared" si="27"/>
        <v xml:space="preserve"> </v>
      </c>
      <c r="AA445" s="48" t="str">
        <f t="shared" si="28"/>
        <v xml:space="preserve"> </v>
      </c>
      <c r="AB445" s="2"/>
      <c r="AC445" s="2"/>
      <c r="AD445" s="2"/>
      <c r="AE445" s="2"/>
    </row>
    <row r="446" spans="1:31" x14ac:dyDescent="0.2">
      <c r="X446" s="23" t="str">
        <f t="shared" si="25"/>
        <v xml:space="preserve"> </v>
      </c>
      <c r="Y446" s="23" t="str">
        <f t="shared" si="26"/>
        <v xml:space="preserve"> </v>
      </c>
      <c r="Z446" s="23" t="str">
        <f t="shared" si="27"/>
        <v xml:space="preserve"> </v>
      </c>
      <c r="AA446" s="48" t="str">
        <f t="shared" si="28"/>
        <v xml:space="preserve"> </v>
      </c>
    </row>
    <row r="447" spans="1:31" x14ac:dyDescent="0.2">
      <c r="A447" s="1" t="s">
        <v>1128</v>
      </c>
      <c r="X447" s="23" t="str">
        <f t="shared" si="25"/>
        <v xml:space="preserve"> </v>
      </c>
      <c r="Y447" s="23" t="str">
        <f t="shared" si="26"/>
        <v xml:space="preserve"> </v>
      </c>
      <c r="Z447" s="23" t="str">
        <f t="shared" si="27"/>
        <v xml:space="preserve"> </v>
      </c>
      <c r="AA447" s="48" t="str">
        <f t="shared" si="28"/>
        <v xml:space="preserve"> </v>
      </c>
    </row>
    <row r="448" spans="1:31" x14ac:dyDescent="0.2">
      <c r="A448" s="1"/>
      <c r="X448" s="23" t="str">
        <f t="shared" si="25"/>
        <v xml:space="preserve"> </v>
      </c>
      <c r="Y448" s="23" t="str">
        <f t="shared" si="26"/>
        <v xml:space="preserve"> </v>
      </c>
      <c r="Z448" s="23" t="str">
        <f t="shared" si="27"/>
        <v xml:space="preserve"> </v>
      </c>
      <c r="AA448" s="48" t="str">
        <f t="shared" si="28"/>
        <v xml:space="preserve"> </v>
      </c>
    </row>
    <row r="449" spans="1:36" x14ac:dyDescent="0.2">
      <c r="C449" s="19" t="s">
        <v>1804</v>
      </c>
      <c r="D449" s="20" t="s">
        <v>1805</v>
      </c>
      <c r="E449" s="59"/>
      <c r="F449" s="30">
        <v>3382</v>
      </c>
      <c r="G449" s="30">
        <v>6</v>
      </c>
      <c r="H449" s="23"/>
      <c r="I449" s="26"/>
      <c r="J449" s="26"/>
      <c r="K449" s="26"/>
      <c r="L449" s="26"/>
      <c r="M449" s="26"/>
      <c r="N449" s="26"/>
      <c r="O449" s="26"/>
      <c r="P449" s="26">
        <v>-0.1656</v>
      </c>
      <c r="Q449" s="26">
        <v>0.30620000000000003</v>
      </c>
      <c r="R449" s="26">
        <v>-0.24199999999999999</v>
      </c>
      <c r="S449" s="26">
        <v>0.53900000000000003</v>
      </c>
      <c r="T449" s="26">
        <v>0.55120000000000002</v>
      </c>
      <c r="U449" s="26">
        <v>3.1800000000000002E-2</v>
      </c>
      <c r="V449" s="26">
        <v>-0.24099999999999999</v>
      </c>
      <c r="W449" s="26">
        <v>-0.27200000000000002</v>
      </c>
      <c r="X449" s="23" t="str">
        <f t="shared" si="25"/>
        <v xml:space="preserve"> </v>
      </c>
      <c r="Y449" s="23" t="str">
        <f t="shared" si="26"/>
        <v xml:space="preserve"> </v>
      </c>
      <c r="Z449" s="23" t="str">
        <f t="shared" si="27"/>
        <v xml:space="preserve"> </v>
      </c>
      <c r="AA449" s="48" t="str">
        <f t="shared" si="28"/>
        <v xml:space="preserve"> </v>
      </c>
      <c r="AB449" s="26"/>
      <c r="AD449" s="26"/>
    </row>
    <row r="450" spans="1:36" x14ac:dyDescent="0.2">
      <c r="C450" s="19" t="s">
        <v>1714</v>
      </c>
      <c r="D450" s="20" t="s">
        <v>266</v>
      </c>
      <c r="E450" s="59">
        <v>40597</v>
      </c>
      <c r="F450" s="30">
        <v>3652</v>
      </c>
      <c r="G450" s="30">
        <v>6</v>
      </c>
      <c r="H450" s="23"/>
      <c r="I450" s="26"/>
      <c r="J450" s="26"/>
      <c r="L450" s="26">
        <v>0.191</v>
      </c>
      <c r="M450" s="26">
        <v>0.22</v>
      </c>
      <c r="N450" s="26">
        <v>0.14000000000000001</v>
      </c>
      <c r="O450" s="26">
        <v>0.08</v>
      </c>
      <c r="P450" s="26">
        <v>3.2000000000000001E-2</v>
      </c>
      <c r="Q450" s="26">
        <v>0.34200000000000003</v>
      </c>
      <c r="R450" s="26">
        <v>-0.16969999999999999</v>
      </c>
      <c r="S450" s="26">
        <v>0.26400000000000001</v>
      </c>
      <c r="T450" s="26">
        <v>0.23599999999999999</v>
      </c>
      <c r="U450" s="26">
        <v>-0.19400000000000001</v>
      </c>
      <c r="V450" s="26">
        <v>-0.158</v>
      </c>
      <c r="W450" s="26">
        <v>-0.19</v>
      </c>
      <c r="X450" s="23" t="str">
        <f t="shared" si="25"/>
        <v xml:space="preserve"> </v>
      </c>
      <c r="Y450" s="23" t="str">
        <f t="shared" si="26"/>
        <v xml:space="preserve"> </v>
      </c>
      <c r="Z450" s="23">
        <f t="shared" si="27"/>
        <v>0.48338330011220698</v>
      </c>
      <c r="AA450" s="48" t="str">
        <f t="shared" si="28"/>
        <v xml:space="preserve"> </v>
      </c>
      <c r="AB450" s="26">
        <v>1.4999999999999999E-2</v>
      </c>
      <c r="AC450" s="20" t="s">
        <v>11</v>
      </c>
      <c r="AD450" s="26">
        <v>1.9300000000000001E-2</v>
      </c>
      <c r="AE450" s="26" t="s">
        <v>11</v>
      </c>
    </row>
    <row r="451" spans="1:36" x14ac:dyDescent="0.2">
      <c r="C451" s="19" t="s">
        <v>72</v>
      </c>
      <c r="D451" s="20" t="s">
        <v>73</v>
      </c>
      <c r="E451" s="59">
        <v>35893</v>
      </c>
      <c r="F451" s="30">
        <v>148</v>
      </c>
      <c r="G451" s="30">
        <v>7</v>
      </c>
      <c r="H451" s="23">
        <v>-0.52600000000000002</v>
      </c>
      <c r="I451" s="26">
        <v>0.70199999999999996</v>
      </c>
      <c r="J451" s="26">
        <v>0.129</v>
      </c>
      <c r="K451" s="26">
        <v>-0.38900000000000001</v>
      </c>
      <c r="L451" s="26">
        <v>-4.0000000000000001E-3</v>
      </c>
      <c r="M451" s="26">
        <v>0.10299999999999999</v>
      </c>
      <c r="N451" s="26">
        <v>0.23899999999999999</v>
      </c>
      <c r="O451" s="26">
        <v>0.09</v>
      </c>
      <c r="P451" s="26">
        <v>-8.7499999999999994E-2</v>
      </c>
      <c r="Q451" s="26">
        <v>0.4128</v>
      </c>
      <c r="R451" s="26">
        <v>-0.224</v>
      </c>
      <c r="S451" s="26">
        <v>0.31159999999999999</v>
      </c>
      <c r="T451" s="26">
        <v>0.25600000000000001</v>
      </c>
      <c r="U451" s="26">
        <v>-0.17799999999999999</v>
      </c>
      <c r="V451" s="26">
        <v>-0.19500000000000001</v>
      </c>
      <c r="W451" s="26">
        <v>-0.20399999999999999</v>
      </c>
      <c r="X451" s="23">
        <f t="shared" si="25"/>
        <v>-0.28327459546213407</v>
      </c>
      <c r="Y451" s="23">
        <f t="shared" si="26"/>
        <v>-0.213097438366605</v>
      </c>
      <c r="Z451" s="23">
        <f t="shared" si="27"/>
        <v>0.29306516020447582</v>
      </c>
      <c r="AA451" s="48">
        <f t="shared" si="28"/>
        <v>-2.0601239836614882E-2</v>
      </c>
      <c r="AB451" s="26">
        <v>2.4500000000000001E-2</v>
      </c>
      <c r="AC451" s="20" t="s">
        <v>1233</v>
      </c>
      <c r="AD451" s="26">
        <v>2.4500000000000001E-2</v>
      </c>
      <c r="AE451" s="26" t="s">
        <v>11</v>
      </c>
    </row>
    <row r="452" spans="1:36" x14ac:dyDescent="0.2">
      <c r="C452" s="19" t="s">
        <v>1074</v>
      </c>
      <c r="D452" s="20" t="s">
        <v>887</v>
      </c>
      <c r="E452" s="59">
        <v>36992</v>
      </c>
      <c r="F452" s="30">
        <v>119</v>
      </c>
      <c r="G452" s="30">
        <v>6</v>
      </c>
      <c r="H452" s="23">
        <v>-0.434</v>
      </c>
      <c r="I452" s="26">
        <v>0.57599999999999996</v>
      </c>
      <c r="J452" s="26">
        <v>0.23499999999999999</v>
      </c>
      <c r="K452" s="26">
        <v>-0.223</v>
      </c>
      <c r="L452" s="26">
        <v>0.20019999999999999</v>
      </c>
      <c r="M452" s="26">
        <v>2.0299999999999999E-2</v>
      </c>
      <c r="N452" s="26">
        <v>0.33660000000000001</v>
      </c>
      <c r="O452" s="26">
        <v>0.1416</v>
      </c>
      <c r="P452" s="26">
        <v>9.9099999999999994E-2</v>
      </c>
      <c r="Q452" s="26">
        <v>0.29110000000000003</v>
      </c>
      <c r="R452" s="26">
        <v>-0.1729</v>
      </c>
      <c r="S452" s="26">
        <v>0.2666</v>
      </c>
      <c r="T452" s="26">
        <v>0.14899999999999999</v>
      </c>
      <c r="U452" s="26">
        <v>-0.12</v>
      </c>
      <c r="V452" s="26">
        <v>-0.14699999999999999</v>
      </c>
      <c r="W452" s="26">
        <v>-0.16200000000000001</v>
      </c>
      <c r="X452" s="23">
        <f t="shared" si="25"/>
        <v>0.71849348833322035</v>
      </c>
      <c r="Y452" s="23">
        <f t="shared" si="26"/>
        <v>0.55994141708648981</v>
      </c>
      <c r="Z452" s="23">
        <f t="shared" si="27"/>
        <v>0.67276004952251567</v>
      </c>
      <c r="AA452" s="48">
        <f t="shared" si="28"/>
        <v>3.4419605462189251E-2</v>
      </c>
      <c r="AB452" s="26">
        <v>1.4999999999999999E-2</v>
      </c>
      <c r="AC452" s="20" t="s">
        <v>11</v>
      </c>
      <c r="AD452" s="26">
        <v>1.6299999999999999E-2</v>
      </c>
      <c r="AE452" s="20" t="s">
        <v>11</v>
      </c>
    </row>
    <row r="453" spans="1:36" x14ac:dyDescent="0.2">
      <c r="C453" s="19" t="s">
        <v>1075</v>
      </c>
      <c r="D453" s="20" t="s">
        <v>674</v>
      </c>
      <c r="E453" s="59">
        <v>33147</v>
      </c>
      <c r="F453" s="30">
        <v>727</v>
      </c>
      <c r="G453" s="30">
        <v>6</v>
      </c>
      <c r="H453" s="23">
        <v>-0.44</v>
      </c>
      <c r="I453" s="26">
        <v>0.64800000000000002</v>
      </c>
      <c r="J453" s="26">
        <v>0.16400000000000001</v>
      </c>
      <c r="K453" s="26">
        <v>-0.19900000000000001</v>
      </c>
      <c r="L453" s="26">
        <v>0.23100000000000001</v>
      </c>
      <c r="M453" s="26">
        <v>0.1416</v>
      </c>
      <c r="N453" s="26">
        <v>6.7900000000000002E-2</v>
      </c>
      <c r="O453" s="26">
        <v>-3.4799999999999998E-2</v>
      </c>
      <c r="P453" s="26">
        <v>4.5999999999999999E-2</v>
      </c>
      <c r="Q453" s="26">
        <v>0.48120000000000002</v>
      </c>
      <c r="R453" s="26">
        <v>-0.159</v>
      </c>
      <c r="S453" s="26">
        <v>0.25430000000000003</v>
      </c>
      <c r="T453" s="26">
        <v>0.30299999999999999</v>
      </c>
      <c r="U453" s="26"/>
      <c r="V453" s="26">
        <v>-0.25600000000000001</v>
      </c>
      <c r="W453" s="26">
        <v>-6.4000000000000001E-2</v>
      </c>
      <c r="X453" s="23" t="str">
        <f t="shared" si="25"/>
        <v xml:space="preserve"> </v>
      </c>
      <c r="Y453" s="23" t="str">
        <f t="shared" si="26"/>
        <v xml:space="preserve"> </v>
      </c>
      <c r="Z453" s="23" t="str">
        <f t="shared" si="27"/>
        <v xml:space="preserve"> </v>
      </c>
      <c r="AA453" s="48" t="str">
        <f t="shared" si="28"/>
        <v xml:space="preserve"> </v>
      </c>
      <c r="AB453" s="26">
        <v>1.4999999999999999E-2</v>
      </c>
      <c r="AC453" s="20" t="s">
        <v>11</v>
      </c>
      <c r="AD453" s="26">
        <v>1.9699999999999999E-2</v>
      </c>
      <c r="AE453" s="20" t="s">
        <v>11</v>
      </c>
    </row>
    <row r="454" spans="1:36" x14ac:dyDescent="0.2">
      <c r="C454" s="19" t="s">
        <v>1076</v>
      </c>
      <c r="F454" s="23"/>
      <c r="G454" s="23"/>
      <c r="H454" s="23"/>
      <c r="X454" s="23" t="str">
        <f t="shared" si="25"/>
        <v xml:space="preserve"> </v>
      </c>
      <c r="Y454" s="23" t="str">
        <f t="shared" si="26"/>
        <v xml:space="preserve"> </v>
      </c>
      <c r="Z454" s="23" t="str">
        <f t="shared" si="27"/>
        <v xml:space="preserve"> </v>
      </c>
      <c r="AA454" s="48" t="str">
        <f t="shared" si="28"/>
        <v xml:space="preserve"> </v>
      </c>
    </row>
    <row r="455" spans="1:36" x14ac:dyDescent="0.2">
      <c r="C455" s="19" t="s">
        <v>1279</v>
      </c>
      <c r="F455" s="23"/>
      <c r="G455" s="23"/>
      <c r="H455" s="23"/>
      <c r="X455" s="23" t="str">
        <f t="shared" ref="X455:X519" si="29" xml:space="preserve">
IF(
COUNTBLANK(H455:W455)&gt;0," ",
((1+H455)*(1+I455)*(1+J455)*(1+K455)*(1+L455)*(1+M455)*(1+N455)*(1+O455)*(1+P455)*(1+Q455)*(1+R455)*(1+S455)*(1+T455)*(1+U455)*(1+V455)*(1+W455))-1
)</f>
        <v xml:space="preserve"> </v>
      </c>
      <c r="Y455" s="23" t="str">
        <f t="shared" ref="Y455:Y519" si="30" xml:space="preserve">
IF(
COUNTBLANK(K455:W455)&gt;0," ",
((1+K455)*(1+L455)*(1+M455)*(1+N455)*(1+O455)*(1+P455)*(1+Q455)*(1+R455)*(1+S455)*(1+T455)*(1+U455)*(1+V455)*(1+W455))-1
)</f>
        <v xml:space="preserve"> </v>
      </c>
      <c r="Z455" s="23" t="str">
        <f t="shared" ref="Z455:Z519" si="31" xml:space="preserve">
IF(
COUNTBLANK(M455:W455)&gt;0," ",
((1+M455)*(1+N455)*(1+O455)*(1+P455)*(1+Q455)*(1+R455)*(1+S455)*(1+T455)*(1+U455)*(1+V455)*(1+W455))-1
)</f>
        <v xml:space="preserve"> </v>
      </c>
      <c r="AA455" s="48" t="str">
        <f t="shared" si="28"/>
        <v xml:space="preserve"> </v>
      </c>
    </row>
    <row r="456" spans="1:36" x14ac:dyDescent="0.2">
      <c r="F456" s="23"/>
      <c r="G456" s="23"/>
      <c r="H456" s="23"/>
      <c r="X456" s="23" t="str">
        <f t="shared" si="29"/>
        <v xml:space="preserve"> </v>
      </c>
      <c r="Y456" s="23" t="str">
        <f t="shared" si="30"/>
        <v xml:space="preserve"> </v>
      </c>
      <c r="Z456" s="23" t="str">
        <f t="shared" si="31"/>
        <v xml:space="preserve"> </v>
      </c>
      <c r="AA456" s="48" t="str">
        <f t="shared" si="28"/>
        <v xml:space="preserve"> </v>
      </c>
    </row>
    <row r="457" spans="1:36" s="1" customFormat="1" x14ac:dyDescent="0.2">
      <c r="C457" s="1" t="s">
        <v>888</v>
      </c>
      <c r="D457" s="2"/>
      <c r="E457" s="58"/>
      <c r="F457" s="14"/>
      <c r="G457" s="14"/>
      <c r="H457" s="15">
        <v>-0.49399999999999999</v>
      </c>
      <c r="I457" s="12">
        <v>0.53200000000000003</v>
      </c>
      <c r="J457" s="12">
        <v>0.10299999999999999</v>
      </c>
      <c r="K457" s="12">
        <v>-0.17599999999999999</v>
      </c>
      <c r="L457" s="12">
        <v>0.16600000000000001</v>
      </c>
      <c r="M457" s="12">
        <v>-7.0000000000000001E-3</v>
      </c>
      <c r="N457" s="12">
        <v>0.223</v>
      </c>
      <c r="O457" s="12">
        <v>2.5000000000000001E-2</v>
      </c>
      <c r="P457" s="12">
        <v>3.9100000000000003E-2</v>
      </c>
      <c r="Q457" s="12">
        <v>0.3533</v>
      </c>
      <c r="R457" s="12">
        <v>-0.14779999999999999</v>
      </c>
      <c r="S457" s="12">
        <v>0.25059999999999999</v>
      </c>
      <c r="T457" s="12">
        <v>0.188</v>
      </c>
      <c r="U457" s="12">
        <v>-0.158</v>
      </c>
      <c r="V457" s="12">
        <v>-0.16800000000000001</v>
      </c>
      <c r="W457" s="12">
        <v>-0.14199999999999999</v>
      </c>
      <c r="X457" s="14">
        <f t="shared" si="29"/>
        <v>9.4361118825693202E-2</v>
      </c>
      <c r="Y457" s="14">
        <f t="shared" si="30"/>
        <v>0.27989947279845762</v>
      </c>
      <c r="Z457" s="14">
        <f t="shared" si="31"/>
        <v>0.33214070259127704</v>
      </c>
      <c r="AA457" s="16">
        <f t="shared" si="28"/>
        <v>5.6515815111188861E-3</v>
      </c>
      <c r="AB457" s="2"/>
      <c r="AC457" s="2"/>
      <c r="AD457" s="2"/>
      <c r="AE457" s="2"/>
    </row>
    <row r="458" spans="1:36" s="1" customFormat="1" x14ac:dyDescent="0.2">
      <c r="D458" s="2"/>
      <c r="E458" s="58"/>
      <c r="F458" s="14"/>
      <c r="G458" s="14"/>
      <c r="H458" s="15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23" t="str">
        <f t="shared" si="29"/>
        <v xml:space="preserve"> </v>
      </c>
      <c r="Y458" s="23" t="str">
        <f t="shared" si="30"/>
        <v xml:space="preserve"> </v>
      </c>
      <c r="Z458" s="23" t="str">
        <f t="shared" si="31"/>
        <v xml:space="preserve"> </v>
      </c>
      <c r="AA458" s="48" t="str">
        <f t="shared" si="28"/>
        <v xml:space="preserve"> </v>
      </c>
      <c r="AB458" s="2"/>
      <c r="AC458" s="2"/>
      <c r="AD458" s="2"/>
      <c r="AE458" s="2"/>
    </row>
    <row r="459" spans="1:36" s="1" customFormat="1" x14ac:dyDescent="0.2">
      <c r="D459" s="2"/>
      <c r="E459" s="58"/>
      <c r="F459" s="14"/>
      <c r="G459" s="14"/>
      <c r="H459" s="15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23" t="str">
        <f t="shared" si="29"/>
        <v xml:space="preserve"> </v>
      </c>
      <c r="Y459" s="23" t="str">
        <f t="shared" si="30"/>
        <v xml:space="preserve"> </v>
      </c>
      <c r="Z459" s="23" t="str">
        <f t="shared" si="31"/>
        <v xml:space="preserve"> </v>
      </c>
      <c r="AA459" s="48" t="str">
        <f t="shared" si="28"/>
        <v xml:space="preserve"> </v>
      </c>
      <c r="AB459" s="2"/>
      <c r="AC459" s="2"/>
      <c r="AD459" s="2"/>
      <c r="AE459" s="2"/>
    </row>
    <row r="460" spans="1:36" s="1" customFormat="1" x14ac:dyDescent="0.2">
      <c r="A460" s="1" t="s">
        <v>679</v>
      </c>
      <c r="D460" s="2"/>
      <c r="E460" s="58"/>
      <c r="F460" s="14"/>
      <c r="G460" s="14"/>
      <c r="H460" s="15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23" t="str">
        <f t="shared" si="29"/>
        <v xml:space="preserve"> </v>
      </c>
      <c r="Y460" s="23" t="str">
        <f t="shared" si="30"/>
        <v xml:space="preserve"> </v>
      </c>
      <c r="Z460" s="23" t="str">
        <f t="shared" si="31"/>
        <v xml:space="preserve"> </v>
      </c>
      <c r="AA460" s="48" t="str">
        <f t="shared" si="28"/>
        <v xml:space="preserve"> </v>
      </c>
      <c r="AB460" s="2"/>
      <c r="AC460" s="2"/>
      <c r="AD460" s="2"/>
      <c r="AE460" s="2"/>
    </row>
    <row r="461" spans="1:36" x14ac:dyDescent="0.2">
      <c r="F461" s="23"/>
      <c r="G461" s="23"/>
      <c r="H461" s="23"/>
      <c r="X461" s="23" t="str">
        <f t="shared" si="29"/>
        <v xml:space="preserve"> </v>
      </c>
      <c r="Y461" s="23" t="str">
        <f t="shared" si="30"/>
        <v xml:space="preserve"> </v>
      </c>
      <c r="Z461" s="23" t="str">
        <f t="shared" si="31"/>
        <v xml:space="preserve"> </v>
      </c>
      <c r="AA461" s="48" t="str">
        <f t="shared" si="28"/>
        <v xml:space="preserve"> </v>
      </c>
    </row>
    <row r="462" spans="1:36" x14ac:dyDescent="0.2">
      <c r="C462" s="19" t="s">
        <v>107</v>
      </c>
      <c r="D462" s="20" t="s">
        <v>163</v>
      </c>
      <c r="E462" s="59">
        <v>41401</v>
      </c>
      <c r="F462" s="30">
        <v>313</v>
      </c>
      <c r="G462" s="30">
        <v>6</v>
      </c>
      <c r="H462" s="23"/>
      <c r="N462" s="26">
        <v>-7.6E-3</v>
      </c>
      <c r="O462" s="26">
        <v>7.4200000000000002E-2</v>
      </c>
      <c r="P462" s="26">
        <v>0.26369999999999999</v>
      </c>
      <c r="Q462" s="26">
        <v>0.127</v>
      </c>
      <c r="R462" s="26">
        <v>-0.216</v>
      </c>
      <c r="S462" s="26">
        <v>0.27300000000000002</v>
      </c>
      <c r="T462" s="26">
        <v>6.0999999999999999E-2</v>
      </c>
      <c r="U462" s="26">
        <v>0.246</v>
      </c>
      <c r="V462" s="26">
        <v>-0.05</v>
      </c>
      <c r="W462" s="26">
        <v>0.13300000000000001</v>
      </c>
      <c r="X462" s="23" t="str">
        <f t="shared" si="29"/>
        <v xml:space="preserve"> </v>
      </c>
      <c r="Y462" s="23" t="str">
        <f t="shared" si="30"/>
        <v xml:space="preserve"> </v>
      </c>
      <c r="Z462" s="23" t="str">
        <f t="shared" si="31"/>
        <v xml:space="preserve"> </v>
      </c>
      <c r="AA462" s="48" t="str">
        <f t="shared" si="28"/>
        <v xml:space="preserve"> </v>
      </c>
      <c r="AB462" s="26">
        <v>1.4999999999999999E-2</v>
      </c>
      <c r="AC462" s="20" t="s">
        <v>11</v>
      </c>
      <c r="AD462" s="26">
        <v>1.9599999999999999E-2</v>
      </c>
    </row>
    <row r="463" spans="1:36" x14ac:dyDescent="0.2">
      <c r="C463" s="19" t="s">
        <v>123</v>
      </c>
      <c r="D463" s="20" t="s">
        <v>124</v>
      </c>
      <c r="E463" s="59">
        <v>37425</v>
      </c>
      <c r="F463" s="30">
        <v>369</v>
      </c>
      <c r="G463" s="30">
        <v>5</v>
      </c>
      <c r="H463" s="23">
        <v>-0.47399999999999998</v>
      </c>
      <c r="I463" s="26">
        <v>0.70899999999999996</v>
      </c>
      <c r="J463" s="26">
        <v>0.33800000000000002</v>
      </c>
      <c r="K463" s="26">
        <v>-0.13400000000000001</v>
      </c>
      <c r="L463" s="26">
        <v>0.188</v>
      </c>
      <c r="M463" s="26">
        <v>0.155</v>
      </c>
      <c r="N463" s="26">
        <v>0.09</v>
      </c>
      <c r="O463" s="26">
        <v>0.161</v>
      </c>
      <c r="P463" s="26">
        <v>1E-3</v>
      </c>
      <c r="Q463" s="26">
        <v>5.7000000000000002E-2</v>
      </c>
      <c r="R463" s="26">
        <v>-0.1328</v>
      </c>
      <c r="S463" s="26">
        <v>0.17019999999999999</v>
      </c>
      <c r="T463" s="26">
        <v>0.113</v>
      </c>
      <c r="U463" s="26">
        <v>0.25</v>
      </c>
      <c r="V463" s="26">
        <v>-0.19600000000000001</v>
      </c>
      <c r="W463" s="26">
        <v>9.8000000000000004E-2</v>
      </c>
      <c r="X463" s="23">
        <f t="shared" si="29"/>
        <v>1.3851239251823548</v>
      </c>
      <c r="Y463" s="23">
        <f t="shared" si="30"/>
        <v>0.98301969942185452</v>
      </c>
      <c r="Z463" s="23">
        <f t="shared" si="31"/>
        <v>0.92749249560836877</v>
      </c>
      <c r="AA463" s="48">
        <f t="shared" si="28"/>
        <v>5.5831061348331268E-2</v>
      </c>
      <c r="AB463" s="26">
        <v>0.02</v>
      </c>
      <c r="AC463" s="20" t="s">
        <v>11</v>
      </c>
      <c r="AD463" s="26">
        <v>2.6100000000000002E-2</v>
      </c>
      <c r="AE463" s="20" t="s">
        <v>9</v>
      </c>
    </row>
    <row r="464" spans="1:36" x14ac:dyDescent="0.2">
      <c r="C464" s="19" t="s">
        <v>728</v>
      </c>
      <c r="D464" s="20" t="s">
        <v>729</v>
      </c>
      <c r="E464" s="60">
        <v>41424</v>
      </c>
      <c r="F464" s="25">
        <v>90</v>
      </c>
      <c r="G464" s="30">
        <v>5</v>
      </c>
      <c r="H464" s="23"/>
      <c r="I464" s="26"/>
      <c r="J464" s="26"/>
      <c r="K464" s="26"/>
      <c r="L464" s="26"/>
      <c r="M464" s="26"/>
      <c r="N464" s="28">
        <v>8.6499999999999994E-2</v>
      </c>
      <c r="O464" s="28">
        <v>0.29880000000000001</v>
      </c>
      <c r="P464" s="28">
        <v>6.8400000000000002E-2</v>
      </c>
      <c r="Q464" s="28">
        <v>9.2399999999999996E-2</v>
      </c>
      <c r="R464" s="28">
        <v>-0.17929999999999999</v>
      </c>
      <c r="S464" s="28">
        <v>0.25800000000000001</v>
      </c>
      <c r="T464" s="28">
        <v>0.29299999999999998</v>
      </c>
      <c r="U464" s="28">
        <v>0.22</v>
      </c>
      <c r="V464" s="28">
        <v>-0.36299999999999999</v>
      </c>
      <c r="W464" s="28">
        <v>-1.6E-2</v>
      </c>
      <c r="X464" s="23" t="str">
        <f t="shared" si="29"/>
        <v xml:space="preserve"> </v>
      </c>
      <c r="Y464" s="23" t="str">
        <f t="shared" si="30"/>
        <v xml:space="preserve"> </v>
      </c>
      <c r="Z464" s="23" t="str">
        <f t="shared" si="31"/>
        <v xml:space="preserve"> </v>
      </c>
      <c r="AA464" s="48" t="str">
        <f t="shared" si="28"/>
        <v xml:space="preserve"> </v>
      </c>
      <c r="AB464" s="29">
        <v>0.02</v>
      </c>
      <c r="AC464" s="20" t="s">
        <v>11</v>
      </c>
      <c r="AD464" s="26">
        <v>2.47E-2</v>
      </c>
      <c r="AF464" s="33"/>
      <c r="AI464" s="29"/>
      <c r="AJ464" s="33"/>
    </row>
    <row r="465" spans="1:31" x14ac:dyDescent="0.2">
      <c r="C465" s="19" t="s">
        <v>533</v>
      </c>
      <c r="D465" s="20" t="s">
        <v>534</v>
      </c>
      <c r="E465" s="59">
        <v>33728</v>
      </c>
      <c r="F465" s="30">
        <v>237</v>
      </c>
      <c r="G465" s="30">
        <v>6</v>
      </c>
      <c r="H465" s="23">
        <v>-0.52200000000000002</v>
      </c>
      <c r="I465" s="26">
        <v>0.51400000000000001</v>
      </c>
      <c r="J465" s="26">
        <v>0.33</v>
      </c>
      <c r="K465" s="26">
        <v>-0.20899999999999999</v>
      </c>
      <c r="L465" s="26">
        <v>0.22600000000000001</v>
      </c>
      <c r="M465" s="26">
        <v>0.153</v>
      </c>
      <c r="N465" s="26">
        <v>-8.0000000000000002E-3</v>
      </c>
      <c r="O465" s="26">
        <v>0.186</v>
      </c>
      <c r="P465" s="26">
        <v>-2.1000000000000001E-2</v>
      </c>
      <c r="Q465" s="26">
        <v>0.10580000000000001</v>
      </c>
      <c r="R465" s="26">
        <v>-9.6000000000000002E-2</v>
      </c>
      <c r="S465" s="26">
        <v>0.22489999999999999</v>
      </c>
      <c r="T465" s="26">
        <v>0.17699999999999999</v>
      </c>
      <c r="U465" s="26">
        <v>0.26600000000000001</v>
      </c>
      <c r="V465" s="26">
        <v>-0.107</v>
      </c>
      <c r="W465" s="26">
        <v>4.7E-2</v>
      </c>
      <c r="X465" s="23">
        <f t="shared" si="29"/>
        <v>1.1146314476793884</v>
      </c>
      <c r="Y465" s="23">
        <f t="shared" si="30"/>
        <v>1.1969960382342153</v>
      </c>
      <c r="Z465" s="23">
        <f t="shared" si="31"/>
        <v>1.2654908897963173</v>
      </c>
      <c r="AA465" s="48">
        <f t="shared" si="28"/>
        <v>4.7917680640009896E-2</v>
      </c>
      <c r="AB465" s="26">
        <v>1.4999999999999999E-2</v>
      </c>
      <c r="AC465" s="20" t="s">
        <v>11</v>
      </c>
      <c r="AD465" s="26">
        <v>1.7999999999999999E-2</v>
      </c>
      <c r="AE465" s="20" t="s">
        <v>9</v>
      </c>
    </row>
    <row r="466" spans="1:31" x14ac:dyDescent="0.2">
      <c r="C466" s="19" t="s">
        <v>368</v>
      </c>
      <c r="D466" s="20" t="s">
        <v>635</v>
      </c>
      <c r="E466" s="59">
        <v>42676</v>
      </c>
      <c r="F466" s="30">
        <v>413</v>
      </c>
      <c r="G466" s="30">
        <v>5</v>
      </c>
      <c r="H466" s="23"/>
      <c r="I466" s="26"/>
      <c r="J466" s="26"/>
      <c r="K466" s="26"/>
      <c r="L466" s="26"/>
      <c r="M466" s="26"/>
      <c r="N466" s="34"/>
      <c r="O466" s="26"/>
      <c r="P466" s="23"/>
      <c r="Q466" s="23">
        <v>0.15670000000000001</v>
      </c>
      <c r="R466" s="26">
        <v>-9.5699999999999993E-2</v>
      </c>
      <c r="S466" s="26">
        <v>0.33800000000000002</v>
      </c>
      <c r="T466" s="26">
        <v>0.3024</v>
      </c>
      <c r="U466" s="26">
        <v>0.3906</v>
      </c>
      <c r="V466" s="26">
        <v>-0.33300000000000002</v>
      </c>
      <c r="W466" s="26">
        <v>0.12</v>
      </c>
      <c r="X466" s="23" t="str">
        <f t="shared" si="29"/>
        <v xml:space="preserve"> </v>
      </c>
      <c r="Y466" s="23" t="str">
        <f t="shared" si="30"/>
        <v xml:space="preserve"> </v>
      </c>
      <c r="Z466" s="23" t="str">
        <f t="shared" si="31"/>
        <v xml:space="preserve"> </v>
      </c>
      <c r="AA466" s="48" t="str">
        <f t="shared" si="28"/>
        <v xml:space="preserve"> </v>
      </c>
      <c r="AB466" s="26">
        <v>2.1999999999999999E-2</v>
      </c>
      <c r="AC466" s="20" t="s">
        <v>256</v>
      </c>
      <c r="AD466" s="26">
        <v>2.1999999999999999E-2</v>
      </c>
    </row>
    <row r="467" spans="1:31" x14ac:dyDescent="0.2">
      <c r="C467" s="19" t="s">
        <v>1068</v>
      </c>
      <c r="D467" s="20" t="s">
        <v>1067</v>
      </c>
      <c r="E467" s="59">
        <v>42222</v>
      </c>
      <c r="F467" s="30">
        <v>80</v>
      </c>
      <c r="G467" s="30">
        <v>5</v>
      </c>
      <c r="H467" s="26"/>
      <c r="I467" s="26"/>
      <c r="J467" s="26"/>
      <c r="K467" s="26"/>
      <c r="L467" s="26"/>
      <c r="M467" s="26"/>
      <c r="N467" s="26"/>
      <c r="O467" s="26"/>
      <c r="P467" s="26">
        <v>4.5600000000000002E-2</v>
      </c>
      <c r="Q467" s="26">
        <v>8.4900000000000003E-2</v>
      </c>
      <c r="R467" s="26">
        <v>-0.158</v>
      </c>
      <c r="S467" s="26">
        <v>0.309</v>
      </c>
      <c r="T467" s="26">
        <v>0.159</v>
      </c>
      <c r="U467" s="26">
        <v>0.26200000000000001</v>
      </c>
      <c r="V467" s="26">
        <v>-0.17699999999999999</v>
      </c>
      <c r="W467" s="26">
        <v>0.108</v>
      </c>
      <c r="X467" s="23" t="str">
        <f t="shared" si="29"/>
        <v xml:space="preserve"> </v>
      </c>
      <c r="Y467" s="23" t="str">
        <f t="shared" si="30"/>
        <v xml:space="preserve"> </v>
      </c>
      <c r="Z467" s="23" t="str">
        <f t="shared" si="31"/>
        <v xml:space="preserve"> </v>
      </c>
      <c r="AA467" s="48" t="str">
        <f t="shared" si="28"/>
        <v xml:space="preserve"> </v>
      </c>
      <c r="AB467" s="26">
        <v>0.02</v>
      </c>
      <c r="AC467" s="20" t="s">
        <v>1066</v>
      </c>
      <c r="AD467" s="26">
        <v>0.02</v>
      </c>
      <c r="AE467" s="20" t="s">
        <v>9</v>
      </c>
    </row>
    <row r="468" spans="1:31" x14ac:dyDescent="0.2">
      <c r="C468" s="19" t="s">
        <v>1069</v>
      </c>
      <c r="D468" s="20" t="s">
        <v>1070</v>
      </c>
      <c r="E468" s="59">
        <v>38867</v>
      </c>
      <c r="F468" s="30">
        <v>80</v>
      </c>
      <c r="G468" s="30">
        <v>5</v>
      </c>
      <c r="H468" s="26">
        <v>-0.437</v>
      </c>
      <c r="I468" s="26">
        <v>0.5181</v>
      </c>
      <c r="J468" s="26">
        <v>0.29849999999999999</v>
      </c>
      <c r="K468" s="26">
        <v>-8.6599999999999996E-2</v>
      </c>
      <c r="L468" s="26">
        <v>0.20469999999999999</v>
      </c>
      <c r="M468" s="26">
        <v>0.25290000000000001</v>
      </c>
      <c r="N468" s="26">
        <v>6.9599999999999995E-2</v>
      </c>
      <c r="O468" s="26">
        <v>0.22209999999999999</v>
      </c>
      <c r="P468" s="26">
        <v>5.8500000000000003E-2</v>
      </c>
      <c r="Q468" s="26">
        <v>9.1600000000000001E-2</v>
      </c>
      <c r="R468" s="26">
        <v>-0.151</v>
      </c>
      <c r="S468" s="26">
        <v>0.3201</v>
      </c>
      <c r="T468" s="26">
        <v>0.16700000000000001</v>
      </c>
      <c r="U468" s="26">
        <v>0.27200000000000002</v>
      </c>
      <c r="V468" s="26">
        <v>-0.17</v>
      </c>
      <c r="W468" s="26">
        <v>0.11799999999999999</v>
      </c>
      <c r="X468" s="23">
        <f t="shared" si="29"/>
        <v>2.5676477521583534</v>
      </c>
      <c r="Y468" s="23">
        <f t="shared" si="30"/>
        <v>2.2146318191866601</v>
      </c>
      <c r="Z468" s="23">
        <f t="shared" si="31"/>
        <v>1.9214019951550072</v>
      </c>
      <c r="AA468" s="48">
        <f t="shared" si="28"/>
        <v>8.273923128406091E-2</v>
      </c>
      <c r="AB468" s="26">
        <v>1.15E-2</v>
      </c>
      <c r="AC468" s="20" t="s">
        <v>1066</v>
      </c>
      <c r="AD468" s="26">
        <v>1.15E-2</v>
      </c>
      <c r="AE468" s="20" t="s">
        <v>9</v>
      </c>
    </row>
    <row r="469" spans="1:31" x14ac:dyDescent="0.2">
      <c r="C469" s="19" t="s">
        <v>1516</v>
      </c>
      <c r="D469" s="20" t="s">
        <v>1517</v>
      </c>
      <c r="E469" s="59"/>
      <c r="F469" s="30">
        <v>420</v>
      </c>
      <c r="G469" s="30"/>
      <c r="H469" s="26"/>
      <c r="I469" s="26"/>
      <c r="J469" s="26"/>
      <c r="K469" s="26"/>
      <c r="L469" s="26"/>
      <c r="M469" s="26"/>
      <c r="N469" s="26"/>
      <c r="O469" s="26"/>
      <c r="P469" s="26"/>
      <c r="Q469" s="26">
        <v>0.104</v>
      </c>
      <c r="R469" s="26">
        <v>-2.7E-2</v>
      </c>
      <c r="S469" s="26">
        <v>0.51200000000000001</v>
      </c>
      <c r="T469" s="26">
        <v>0.32500000000000001</v>
      </c>
      <c r="U469" s="26">
        <v>0.32700000000000001</v>
      </c>
      <c r="V469" s="26">
        <v>-0.371</v>
      </c>
      <c r="W469" s="26">
        <v>2.3E-2</v>
      </c>
      <c r="X469" s="23" t="str">
        <f t="shared" si="29"/>
        <v xml:space="preserve"> </v>
      </c>
      <c r="Y469" s="23" t="str">
        <f t="shared" si="30"/>
        <v xml:space="preserve"> </v>
      </c>
      <c r="Z469" s="23" t="str">
        <f t="shared" si="31"/>
        <v xml:space="preserve"> </v>
      </c>
      <c r="AA469" s="48" t="str">
        <f t="shared" si="28"/>
        <v xml:space="preserve"> </v>
      </c>
      <c r="AB469" s="26"/>
      <c r="AD469" s="26"/>
    </row>
    <row r="470" spans="1:31" x14ac:dyDescent="0.2">
      <c r="E470" s="59"/>
      <c r="F470" s="30"/>
      <c r="G470" s="30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3" t="str">
        <f t="shared" si="29"/>
        <v xml:space="preserve"> </v>
      </c>
      <c r="Y470" s="23" t="str">
        <f t="shared" si="30"/>
        <v xml:space="preserve"> </v>
      </c>
      <c r="Z470" s="23" t="str">
        <f t="shared" si="31"/>
        <v xml:space="preserve"> </v>
      </c>
      <c r="AA470" s="48" t="str">
        <f t="shared" si="28"/>
        <v xml:space="preserve"> </v>
      </c>
      <c r="AB470" s="26"/>
      <c r="AD470" s="26"/>
    </row>
    <row r="471" spans="1:31" s="1" customFormat="1" x14ac:dyDescent="0.2">
      <c r="C471" s="1" t="s">
        <v>535</v>
      </c>
      <c r="D471" s="2"/>
      <c r="E471" s="59"/>
      <c r="F471" s="11"/>
      <c r="G471" s="11"/>
      <c r="H471" s="14">
        <v>-0.51100000000000001</v>
      </c>
      <c r="I471" s="12">
        <v>0.42499999999999999</v>
      </c>
      <c r="J471" s="12">
        <v>0.33700000000000002</v>
      </c>
      <c r="K471" s="12">
        <v>-0.152</v>
      </c>
      <c r="L471" s="12">
        <v>0.20200000000000001</v>
      </c>
      <c r="M471" s="12">
        <v>0.19700000000000001</v>
      </c>
      <c r="N471" s="12" t="e">
        <f>_xlfn.XLOOKUP(Base!$C471,#REF!,#REF!)</f>
        <v>#REF!</v>
      </c>
      <c r="O471" s="12" t="e">
        <f>_xlfn.XLOOKUP(Base!$C471,#REF!,#REF!)</f>
        <v>#REF!</v>
      </c>
      <c r="P471" s="12" t="e">
        <f>_xlfn.XLOOKUP(Base!$C471,#REF!,#REF!)</f>
        <v>#REF!</v>
      </c>
      <c r="Q471" s="12" t="e">
        <f>_xlfn.XLOOKUP(Base!$C471,#REF!,#REF!)</f>
        <v>#REF!</v>
      </c>
      <c r="R471" s="12" t="e">
        <f>_xlfn.XLOOKUP(Base!$C471,#REF!,#REF!)</f>
        <v>#REF!</v>
      </c>
      <c r="S471" s="12" t="e">
        <f>_xlfn.XLOOKUP(Base!$C471,#REF!,#REF!)</f>
        <v>#REF!</v>
      </c>
      <c r="T471" s="12" t="e">
        <f>_xlfn.XLOOKUP(Base!$C471,#REF!,#REF!)</f>
        <v>#REF!</v>
      </c>
      <c r="U471" s="12" t="e">
        <f>_xlfn.XLOOKUP(Base!$C471,#REF!,#REF!)</f>
        <v>#REF!</v>
      </c>
      <c r="V471" s="12" t="e">
        <f>_xlfn.XLOOKUP(Base!$C471,#REF!,#REF!)</f>
        <v>#REF!</v>
      </c>
      <c r="W471" s="12" t="e">
        <f>_xlfn.XLOOKUP(Base!$C471,#REF!,#REF!)</f>
        <v>#REF!</v>
      </c>
      <c r="X471" s="14" t="e">
        <f t="shared" si="29"/>
        <v>#REF!</v>
      </c>
      <c r="Y471" s="14" t="e">
        <f t="shared" si="30"/>
        <v>#REF!</v>
      </c>
      <c r="Z471" s="14" t="e">
        <f t="shared" si="31"/>
        <v>#REF!</v>
      </c>
      <c r="AA471" s="16" t="e">
        <f t="shared" si="28"/>
        <v>#REF!</v>
      </c>
      <c r="AB471" s="12"/>
      <c r="AC471" s="2"/>
      <c r="AD471" s="12"/>
      <c r="AE471" s="2"/>
    </row>
    <row r="472" spans="1:31" s="1" customFormat="1" x14ac:dyDescent="0.2">
      <c r="D472" s="2"/>
      <c r="E472" s="59"/>
      <c r="F472" s="11"/>
      <c r="G472" s="11"/>
      <c r="H472" s="14"/>
      <c r="I472" s="12"/>
      <c r="J472" s="12"/>
      <c r="K472" s="12"/>
      <c r="L472" s="12"/>
      <c r="M472" s="12"/>
      <c r="N472" s="12"/>
      <c r="O472" s="12"/>
      <c r="P472" s="14"/>
      <c r="Q472" s="14"/>
      <c r="R472" s="14"/>
      <c r="S472" s="14"/>
      <c r="T472" s="14"/>
      <c r="U472" s="14"/>
      <c r="V472" s="14"/>
      <c r="W472" s="14"/>
      <c r="X472" s="23" t="str">
        <f t="shared" si="29"/>
        <v xml:space="preserve"> </v>
      </c>
      <c r="Y472" s="23" t="str">
        <f t="shared" si="30"/>
        <v xml:space="preserve"> </v>
      </c>
      <c r="Z472" s="23" t="str">
        <f t="shared" si="31"/>
        <v xml:space="preserve"> </v>
      </c>
      <c r="AA472" s="48" t="str">
        <f t="shared" si="28"/>
        <v xml:space="preserve"> </v>
      </c>
      <c r="AB472" s="12"/>
      <c r="AC472" s="2"/>
      <c r="AD472" s="12"/>
      <c r="AE472" s="2"/>
    </row>
    <row r="473" spans="1:31" s="1" customFormat="1" x14ac:dyDescent="0.2">
      <c r="D473" s="2"/>
      <c r="E473" s="59"/>
      <c r="F473" s="11"/>
      <c r="G473" s="11"/>
      <c r="H473" s="14"/>
      <c r="I473" s="12"/>
      <c r="J473" s="12"/>
      <c r="K473" s="12"/>
      <c r="L473" s="12"/>
      <c r="M473" s="12"/>
      <c r="N473" s="12"/>
      <c r="O473" s="12"/>
      <c r="P473" s="14"/>
      <c r="Q473" s="14"/>
      <c r="R473" s="14"/>
      <c r="S473" s="14"/>
      <c r="T473" s="14"/>
      <c r="U473" s="14"/>
      <c r="V473" s="14"/>
      <c r="W473" s="14"/>
      <c r="X473" s="23" t="str">
        <f t="shared" si="29"/>
        <v xml:space="preserve"> </v>
      </c>
      <c r="Y473" s="23" t="str">
        <f t="shared" si="30"/>
        <v xml:space="preserve"> </v>
      </c>
      <c r="Z473" s="23" t="str">
        <f t="shared" si="31"/>
        <v xml:space="preserve"> </v>
      </c>
      <c r="AA473" s="48" t="str">
        <f t="shared" si="28"/>
        <v xml:space="preserve"> </v>
      </c>
      <c r="AB473" s="12"/>
      <c r="AC473" s="2"/>
      <c r="AD473" s="12"/>
      <c r="AE473" s="2"/>
    </row>
    <row r="474" spans="1:31" x14ac:dyDescent="0.2">
      <c r="A474" s="1" t="s">
        <v>680</v>
      </c>
      <c r="E474" s="59"/>
      <c r="F474" s="30"/>
      <c r="G474" s="30"/>
      <c r="H474" s="23"/>
      <c r="I474" s="26"/>
      <c r="J474" s="26"/>
      <c r="K474" s="26"/>
      <c r="L474" s="26"/>
      <c r="M474" s="26"/>
      <c r="N474" s="34"/>
      <c r="O474" s="26"/>
      <c r="P474" s="23"/>
      <c r="Q474" s="23"/>
      <c r="R474" s="23"/>
      <c r="S474" s="23"/>
      <c r="T474" s="23"/>
      <c r="U474" s="23"/>
      <c r="V474" s="23"/>
      <c r="W474" s="23"/>
      <c r="X474" s="23" t="str">
        <f t="shared" si="29"/>
        <v xml:space="preserve"> </v>
      </c>
      <c r="Y474" s="23" t="str">
        <f t="shared" si="30"/>
        <v xml:space="preserve"> </v>
      </c>
      <c r="Z474" s="23" t="str">
        <f t="shared" si="31"/>
        <v xml:space="preserve"> </v>
      </c>
      <c r="AA474" s="48" t="str">
        <f t="shared" si="28"/>
        <v xml:space="preserve"> </v>
      </c>
      <c r="AB474" s="26"/>
      <c r="AD474" s="26"/>
    </row>
    <row r="475" spans="1:31" x14ac:dyDescent="0.2">
      <c r="A475" s="1"/>
      <c r="E475" s="59"/>
      <c r="F475" s="30"/>
      <c r="G475" s="30"/>
      <c r="H475" s="23"/>
      <c r="I475" s="26"/>
      <c r="J475" s="26"/>
      <c r="K475" s="26"/>
      <c r="L475" s="26"/>
      <c r="M475" s="26"/>
      <c r="N475" s="34"/>
      <c r="O475" s="26"/>
      <c r="P475" s="23"/>
      <c r="Q475" s="23"/>
      <c r="R475" s="23"/>
      <c r="S475" s="23"/>
      <c r="T475" s="23"/>
      <c r="U475" s="23"/>
      <c r="V475" s="23"/>
      <c r="W475" s="23"/>
      <c r="X475" s="23" t="str">
        <f t="shared" si="29"/>
        <v xml:space="preserve"> </v>
      </c>
      <c r="Y475" s="23" t="str">
        <f t="shared" si="30"/>
        <v xml:space="preserve"> </v>
      </c>
      <c r="Z475" s="23" t="str">
        <f t="shared" si="31"/>
        <v xml:space="preserve"> </v>
      </c>
      <c r="AA475" s="48" t="str">
        <f t="shared" si="28"/>
        <v xml:space="preserve"> </v>
      </c>
      <c r="AB475" s="26"/>
      <c r="AD475" s="26"/>
    </row>
    <row r="476" spans="1:31" x14ac:dyDescent="0.2">
      <c r="A476" s="1"/>
      <c r="E476" s="59"/>
      <c r="F476" s="30"/>
      <c r="G476" s="30"/>
      <c r="H476" s="23"/>
      <c r="I476" s="26"/>
      <c r="J476" s="26"/>
      <c r="K476" s="26"/>
      <c r="L476" s="26"/>
      <c r="M476" s="26"/>
      <c r="N476" s="34"/>
      <c r="O476" s="26"/>
      <c r="P476" s="23"/>
      <c r="Q476" s="23"/>
      <c r="R476" s="23"/>
      <c r="S476" s="23"/>
      <c r="T476" s="23"/>
      <c r="U476" s="23"/>
      <c r="V476" s="23"/>
      <c r="W476" s="23"/>
      <c r="X476" s="23" t="str">
        <f t="shared" si="29"/>
        <v xml:space="preserve"> </v>
      </c>
      <c r="Y476" s="23" t="str">
        <f t="shared" si="30"/>
        <v xml:space="preserve"> </v>
      </c>
      <c r="Z476" s="23" t="str">
        <f t="shared" si="31"/>
        <v xml:space="preserve"> </v>
      </c>
      <c r="AA476" s="48" t="str">
        <f t="shared" si="28"/>
        <v xml:space="preserve"> </v>
      </c>
      <c r="AB476" s="26"/>
      <c r="AD476" s="26"/>
    </row>
    <row r="477" spans="1:31" x14ac:dyDescent="0.2">
      <c r="C477" s="19" t="s">
        <v>1851</v>
      </c>
      <c r="D477" s="20" t="s">
        <v>1852</v>
      </c>
      <c r="E477" s="59"/>
      <c r="F477" s="30">
        <v>205</v>
      </c>
      <c r="G477" s="30"/>
      <c r="H477" s="23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>
        <v>-0.12970000000000001</v>
      </c>
      <c r="U477" s="26">
        <v>0.1036</v>
      </c>
      <c r="V477" s="26">
        <v>-2.3300000000000001E-2</v>
      </c>
      <c r="W477" s="26">
        <v>0.27600000000000002</v>
      </c>
      <c r="X477" s="23" t="str">
        <f t="shared" si="29"/>
        <v xml:space="preserve"> </v>
      </c>
      <c r="Y477" s="23" t="str">
        <f t="shared" si="30"/>
        <v xml:space="preserve"> </v>
      </c>
      <c r="Z477" s="23" t="str">
        <f t="shared" si="31"/>
        <v xml:space="preserve"> </v>
      </c>
      <c r="AA477" s="48" t="str">
        <f t="shared" si="28"/>
        <v xml:space="preserve"> </v>
      </c>
      <c r="AB477" s="26">
        <v>3.0000000000000001E-3</v>
      </c>
      <c r="AD477" s="26">
        <v>3.0000000000000001E-3</v>
      </c>
      <c r="AE477" s="51" t="s">
        <v>9</v>
      </c>
    </row>
    <row r="478" spans="1:31" x14ac:dyDescent="0.2">
      <c r="C478" s="19" t="s">
        <v>1659</v>
      </c>
      <c r="D478" s="20" t="s">
        <v>1609</v>
      </c>
      <c r="E478" s="59"/>
      <c r="F478" s="30">
        <v>353</v>
      </c>
      <c r="G478" s="30">
        <v>6</v>
      </c>
      <c r="H478" s="23"/>
      <c r="I478" s="26"/>
      <c r="J478" s="26"/>
      <c r="K478" s="26"/>
      <c r="L478" s="26"/>
      <c r="M478" s="26"/>
      <c r="N478" s="23"/>
      <c r="O478" s="26"/>
      <c r="P478" s="23"/>
      <c r="Q478" s="26">
        <v>0.1658</v>
      </c>
      <c r="R478" s="26">
        <v>-0.13780000000000001</v>
      </c>
      <c r="S478" s="26">
        <v>0.32769999999999999</v>
      </c>
      <c r="T478" s="26">
        <v>-3.78E-2</v>
      </c>
      <c r="U478" s="26">
        <v>0.26600000000000001</v>
      </c>
      <c r="V478" s="26">
        <v>-9.4E-2</v>
      </c>
      <c r="W478" s="26">
        <v>0.33779999999999999</v>
      </c>
      <c r="X478" s="23" t="str">
        <f t="shared" si="29"/>
        <v xml:space="preserve"> </v>
      </c>
      <c r="Y478" s="23" t="str">
        <f t="shared" si="30"/>
        <v xml:space="preserve"> </v>
      </c>
      <c r="Z478" s="23" t="str">
        <f t="shared" si="31"/>
        <v xml:space="preserve"> </v>
      </c>
      <c r="AA478" s="48" t="str">
        <f t="shared" si="28"/>
        <v xml:space="preserve"> </v>
      </c>
      <c r="AB478" s="26">
        <v>3.5000000000000001E-3</v>
      </c>
      <c r="AC478" s="20" t="s">
        <v>11</v>
      </c>
      <c r="AD478" s="26">
        <v>3.5000000000000001E-3</v>
      </c>
      <c r="AE478" s="20" t="s">
        <v>9</v>
      </c>
    </row>
    <row r="479" spans="1:31" x14ac:dyDescent="0.2">
      <c r="C479" s="19" t="s">
        <v>404</v>
      </c>
      <c r="D479" s="20" t="s">
        <v>1232</v>
      </c>
      <c r="E479" s="59">
        <v>38985</v>
      </c>
      <c r="F479" s="30">
        <v>161</v>
      </c>
      <c r="G479" s="30">
        <v>6</v>
      </c>
      <c r="H479" s="23">
        <v>-0.44400000000000001</v>
      </c>
      <c r="I479" s="26">
        <v>0.40039999999999998</v>
      </c>
      <c r="J479" s="26">
        <v>-0.11799999999999999</v>
      </c>
      <c r="K479" s="34">
        <v>-0.08</v>
      </c>
      <c r="L479" s="34">
        <v>0.21</v>
      </c>
      <c r="M479" s="26">
        <v>0.32600000000000001</v>
      </c>
      <c r="N479" s="26">
        <v>-3.4000000000000002E-2</v>
      </c>
      <c r="O479" s="26">
        <v>0.155</v>
      </c>
      <c r="P479" s="26">
        <v>-5.11E-2</v>
      </c>
      <c r="Q479" s="26">
        <v>0.14549999999999999</v>
      </c>
      <c r="R479" s="26">
        <v>-9.9900000000000003E-2</v>
      </c>
      <c r="S479" s="26">
        <v>0.1986</v>
      </c>
      <c r="T479" s="26">
        <v>-6.7000000000000004E-2</v>
      </c>
      <c r="U479" s="26">
        <v>5.8999999999999997E-2</v>
      </c>
      <c r="V479" s="26">
        <v>-0.11600000000000001</v>
      </c>
      <c r="W479" s="26">
        <v>0.27400000000000002</v>
      </c>
      <c r="X479" s="23">
        <f t="shared" si="29"/>
        <v>0.47588046119853877</v>
      </c>
      <c r="Y479" s="23">
        <f t="shared" si="30"/>
        <v>1.1490954488776208</v>
      </c>
      <c r="Z479" s="23">
        <f t="shared" si="31"/>
        <v>0.93055645784910257</v>
      </c>
      <c r="AA479" s="48">
        <f t="shared" si="28"/>
        <v>2.4626771494505428E-2</v>
      </c>
      <c r="AB479" s="26">
        <v>1.4999999999999999E-2</v>
      </c>
      <c r="AC479" s="20" t="s">
        <v>11</v>
      </c>
      <c r="AD479" s="26">
        <v>1.9300000000000001E-2</v>
      </c>
      <c r="AE479" s="20" t="s">
        <v>9</v>
      </c>
    </row>
    <row r="480" spans="1:31" x14ac:dyDescent="0.2">
      <c r="C480" s="19" t="s">
        <v>245</v>
      </c>
      <c r="D480" s="20" t="s">
        <v>405</v>
      </c>
      <c r="E480" s="59">
        <v>41401</v>
      </c>
      <c r="F480" s="30">
        <v>327</v>
      </c>
      <c r="G480" s="30">
        <v>6</v>
      </c>
      <c r="H480" s="23"/>
      <c r="I480" s="26"/>
      <c r="J480" s="26"/>
      <c r="K480" s="26"/>
      <c r="L480" s="26"/>
      <c r="M480" s="26"/>
      <c r="N480" s="26">
        <v>-2.3E-2</v>
      </c>
      <c r="O480" s="26">
        <v>0.21199999999999999</v>
      </c>
      <c r="P480" s="26">
        <v>-8.6599999999999996E-2</v>
      </c>
      <c r="Q480" s="26">
        <v>0.13339999999999999</v>
      </c>
      <c r="R480" s="26">
        <v>-0.19800000000000001</v>
      </c>
      <c r="S480" s="26">
        <v>0.25869999999999999</v>
      </c>
      <c r="T480" s="26">
        <v>-1.0999999999999999E-2</v>
      </c>
      <c r="U480" s="26">
        <v>0.34</v>
      </c>
      <c r="V480" s="26">
        <v>-0.13200000000000001</v>
      </c>
      <c r="W480" s="26">
        <v>0.27400000000000002</v>
      </c>
      <c r="X480" s="23" t="str">
        <f t="shared" si="29"/>
        <v xml:space="preserve"> </v>
      </c>
      <c r="Y480" s="23" t="str">
        <f t="shared" si="30"/>
        <v xml:space="preserve"> </v>
      </c>
      <c r="Z480" s="23" t="str">
        <f t="shared" si="31"/>
        <v xml:space="preserve"> </v>
      </c>
      <c r="AA480" s="48" t="str">
        <f t="shared" si="28"/>
        <v xml:space="preserve"> </v>
      </c>
      <c r="AB480" s="26">
        <v>1.4999999999999999E-2</v>
      </c>
      <c r="AC480" s="20" t="s">
        <v>11</v>
      </c>
      <c r="AD480" s="26">
        <v>1.9199999999999998E-2</v>
      </c>
      <c r="AE480" s="20" t="s">
        <v>9</v>
      </c>
    </row>
    <row r="481" spans="1:31" x14ac:dyDescent="0.2">
      <c r="E481" s="59"/>
      <c r="F481" s="30"/>
      <c r="G481" s="30"/>
      <c r="H481" s="23"/>
      <c r="I481" s="26"/>
      <c r="J481" s="26"/>
      <c r="K481" s="26"/>
      <c r="L481" s="26"/>
      <c r="M481" s="26"/>
      <c r="N481" s="34"/>
      <c r="O481" s="26"/>
      <c r="P481" s="34"/>
      <c r="Q481" s="34"/>
      <c r="R481" s="34"/>
      <c r="S481" s="34"/>
      <c r="T481" s="34"/>
      <c r="U481" s="34"/>
      <c r="V481" s="34"/>
      <c r="W481" s="34"/>
      <c r="X481" s="23" t="str">
        <f t="shared" si="29"/>
        <v xml:space="preserve"> </v>
      </c>
      <c r="Y481" s="23" t="str">
        <f t="shared" si="30"/>
        <v xml:space="preserve"> </v>
      </c>
      <c r="Z481" s="23" t="str">
        <f t="shared" si="31"/>
        <v xml:space="preserve"> </v>
      </c>
      <c r="AA481" s="48" t="str">
        <f t="shared" si="28"/>
        <v xml:space="preserve"> </v>
      </c>
      <c r="AB481" s="26"/>
      <c r="AD481" s="26"/>
    </row>
    <row r="482" spans="1:31" x14ac:dyDescent="0.2">
      <c r="A482" s="1" t="s">
        <v>798</v>
      </c>
      <c r="E482" s="59"/>
      <c r="F482" s="30"/>
      <c r="G482" s="30"/>
      <c r="H482" s="23"/>
      <c r="I482" s="26"/>
      <c r="J482" s="26"/>
      <c r="K482" s="26"/>
      <c r="L482" s="26"/>
      <c r="M482" s="26"/>
      <c r="N482" s="34"/>
      <c r="O482" s="26"/>
      <c r="P482" s="34"/>
      <c r="Q482" s="34"/>
      <c r="R482" s="34"/>
      <c r="S482" s="34"/>
      <c r="T482" s="34"/>
      <c r="U482" s="34"/>
      <c r="V482" s="34"/>
      <c r="W482" s="34"/>
      <c r="X482" s="23" t="str">
        <f t="shared" si="29"/>
        <v xml:space="preserve"> </v>
      </c>
      <c r="Y482" s="23" t="str">
        <f t="shared" si="30"/>
        <v xml:space="preserve"> </v>
      </c>
      <c r="Z482" s="23" t="str">
        <f t="shared" si="31"/>
        <v xml:space="preserve"> </v>
      </c>
      <c r="AA482" s="48" t="str">
        <f t="shared" si="28"/>
        <v xml:space="preserve"> </v>
      </c>
      <c r="AB482" s="26"/>
      <c r="AD482" s="26"/>
    </row>
    <row r="483" spans="1:31" x14ac:dyDescent="0.2">
      <c r="E483" s="59"/>
      <c r="F483" s="30"/>
      <c r="G483" s="30"/>
      <c r="H483" s="23"/>
      <c r="I483" s="26"/>
      <c r="J483" s="26"/>
      <c r="K483" s="26"/>
      <c r="L483" s="26"/>
      <c r="M483" s="26"/>
      <c r="N483" s="34"/>
      <c r="O483" s="26"/>
      <c r="P483" s="34"/>
      <c r="Q483" s="34"/>
      <c r="R483" s="34"/>
      <c r="S483" s="34"/>
      <c r="T483" s="34"/>
      <c r="U483" s="34"/>
      <c r="V483" s="34"/>
      <c r="W483" s="34"/>
      <c r="X483" s="23" t="str">
        <f t="shared" si="29"/>
        <v xml:space="preserve"> </v>
      </c>
      <c r="Y483" s="23" t="str">
        <f t="shared" si="30"/>
        <v xml:space="preserve"> </v>
      </c>
      <c r="Z483" s="23" t="str">
        <f t="shared" si="31"/>
        <v xml:space="preserve"> </v>
      </c>
      <c r="AA483" s="48" t="str">
        <f t="shared" si="28"/>
        <v xml:space="preserve"> </v>
      </c>
      <c r="AB483" s="26"/>
      <c r="AD483" s="26"/>
    </row>
    <row r="484" spans="1:31" x14ac:dyDescent="0.2">
      <c r="C484" s="19" t="s">
        <v>1864</v>
      </c>
      <c r="D484" s="20" t="s">
        <v>1664</v>
      </c>
      <c r="E484" s="59"/>
      <c r="F484" s="30">
        <v>660</v>
      </c>
      <c r="G484" s="30"/>
      <c r="H484" s="23"/>
      <c r="I484" s="26"/>
      <c r="J484" s="26">
        <v>0.156</v>
      </c>
      <c r="K484" s="26">
        <v>-0.15</v>
      </c>
      <c r="L484" s="26">
        <v>0.28799999999999998</v>
      </c>
      <c r="M484" s="26">
        <v>0.251</v>
      </c>
      <c r="N484" s="26">
        <v>2.3E-2</v>
      </c>
      <c r="O484" s="26">
        <v>0.09</v>
      </c>
      <c r="P484" s="26">
        <v>6.3E-2</v>
      </c>
      <c r="Q484" s="26">
        <v>0.12039999999999999</v>
      </c>
      <c r="R484" s="26">
        <v>-0.1867</v>
      </c>
      <c r="S484" s="26">
        <v>0.24809999999999999</v>
      </c>
      <c r="T484" s="26">
        <v>2.98E-2</v>
      </c>
      <c r="U484" s="26">
        <v>0.157</v>
      </c>
      <c r="V484" s="26">
        <v>-0.13200000000000001</v>
      </c>
      <c r="W484" s="26">
        <v>0.19620000000000001</v>
      </c>
      <c r="X484" s="23" t="str">
        <f t="shared" si="29"/>
        <v xml:space="preserve"> </v>
      </c>
      <c r="Y484" s="23">
        <f t="shared" si="30"/>
        <v>1.2840758394929326</v>
      </c>
      <c r="Z484" s="23">
        <f t="shared" si="31"/>
        <v>1.0862950671290936</v>
      </c>
      <c r="AA484" s="48" t="str">
        <f t="shared" si="28"/>
        <v xml:space="preserve"> </v>
      </c>
      <c r="AB484" s="26">
        <v>1.5E-3</v>
      </c>
      <c r="AC484" s="20" t="s">
        <v>11</v>
      </c>
      <c r="AD484" s="26">
        <v>1.5E-3</v>
      </c>
    </row>
    <row r="485" spans="1:31" x14ac:dyDescent="0.2">
      <c r="C485" s="19" t="s">
        <v>943</v>
      </c>
      <c r="D485" s="20" t="s">
        <v>941</v>
      </c>
      <c r="E485" s="59">
        <v>39969</v>
      </c>
      <c r="F485" s="30">
        <v>163</v>
      </c>
      <c r="G485" s="30">
        <v>6</v>
      </c>
      <c r="H485" s="23"/>
      <c r="I485" s="26"/>
      <c r="J485" s="26">
        <v>0.26939999999999997</v>
      </c>
      <c r="K485" s="26">
        <v>-0.1663</v>
      </c>
      <c r="L485" s="26">
        <v>0.25269999999999998</v>
      </c>
      <c r="M485" s="26">
        <v>0.2752</v>
      </c>
      <c r="N485" s="26">
        <v>0.2107</v>
      </c>
      <c r="O485" s="26">
        <v>0.3725</v>
      </c>
      <c r="P485" s="26">
        <v>-1.5900000000000001E-2</v>
      </c>
      <c r="Q485" s="26">
        <v>0.3538</v>
      </c>
      <c r="R485" s="26">
        <v>-0.2273</v>
      </c>
      <c r="S485" s="26">
        <v>0.25879999999999997</v>
      </c>
      <c r="T485" s="26">
        <v>5.7299999999999997E-2</v>
      </c>
      <c r="U485" s="26">
        <v>0.189</v>
      </c>
      <c r="V485" s="26">
        <v>-0.28100000000000003</v>
      </c>
      <c r="W485" s="26">
        <v>0.112</v>
      </c>
      <c r="X485" s="23" t="str">
        <f t="shared" si="29"/>
        <v xml:space="preserve"> </v>
      </c>
      <c r="Y485" s="23">
        <f t="shared" si="30"/>
        <v>1.8824330649223509</v>
      </c>
      <c r="Z485" s="23">
        <f t="shared" si="31"/>
        <v>1.7599572304629008</v>
      </c>
      <c r="AA485" s="48" t="str">
        <f t="shared" si="28"/>
        <v xml:space="preserve"> </v>
      </c>
      <c r="AB485" s="26">
        <v>1.4999999999999999E-2</v>
      </c>
      <c r="AC485" s="20" t="s">
        <v>944</v>
      </c>
      <c r="AD485" s="26">
        <v>1.7600000000000001E-2</v>
      </c>
      <c r="AE485" s="20" t="s">
        <v>9</v>
      </c>
    </row>
    <row r="486" spans="1:31" x14ac:dyDescent="0.2">
      <c r="C486" s="19" t="s">
        <v>881</v>
      </c>
      <c r="D486" s="20" t="s">
        <v>882</v>
      </c>
      <c r="E486" s="59">
        <v>37624</v>
      </c>
      <c r="F486" s="30">
        <v>61</v>
      </c>
      <c r="G486" s="30">
        <v>5</v>
      </c>
      <c r="H486" s="23">
        <v>-0.30199999999999999</v>
      </c>
      <c r="I486" s="26">
        <v>0.30599999999999999</v>
      </c>
      <c r="J486" s="26">
        <v>0.253</v>
      </c>
      <c r="K486" s="26">
        <v>-8.3000000000000004E-2</v>
      </c>
      <c r="L486" s="26">
        <v>0.25700000000000001</v>
      </c>
      <c r="M486" s="26">
        <v>0.29899999999999999</v>
      </c>
      <c r="N486" s="26">
        <v>8.6999999999999994E-2</v>
      </c>
      <c r="O486" s="26">
        <v>0.23</v>
      </c>
      <c r="P486" s="26">
        <v>-1.9E-2</v>
      </c>
      <c r="Q486" s="26">
        <v>0.19700000000000001</v>
      </c>
      <c r="R486" s="26">
        <v>-0.27100000000000002</v>
      </c>
      <c r="S486" s="26">
        <v>0.22700000000000001</v>
      </c>
      <c r="T486" s="26">
        <v>0.14899999999999999</v>
      </c>
      <c r="U486" s="26">
        <v>0.27700000000000002</v>
      </c>
      <c r="V486" s="26">
        <v>-0.23400000000000001</v>
      </c>
      <c r="W486" s="26">
        <v>2.4E-2</v>
      </c>
      <c r="X486" s="23">
        <f t="shared" si="29"/>
        <v>1.764222461046336</v>
      </c>
      <c r="Y486" s="23">
        <f t="shared" si="30"/>
        <v>1.4200443278674824</v>
      </c>
      <c r="Z486" s="23">
        <f t="shared" si="31"/>
        <v>1.099513674669383</v>
      </c>
      <c r="AA486" s="48">
        <f t="shared" ref="AA486:AA550" si="32" xml:space="preserve">
IF(X486=" "," ",
(1+X486)^(1/16)-1
)</f>
        <v>6.5610060309560403E-2</v>
      </c>
      <c r="AB486" s="26">
        <v>2.4799999999999999E-2</v>
      </c>
      <c r="AC486" s="20" t="s">
        <v>356</v>
      </c>
      <c r="AD486" s="26">
        <v>2.52E-2</v>
      </c>
      <c r="AE486" s="20" t="s">
        <v>9</v>
      </c>
    </row>
    <row r="487" spans="1:31" x14ac:dyDescent="0.2">
      <c r="C487" s="19" t="s">
        <v>942</v>
      </c>
      <c r="D487" s="20" t="s">
        <v>130</v>
      </c>
      <c r="E487" s="59">
        <v>38985</v>
      </c>
      <c r="F487" s="30">
        <v>663</v>
      </c>
      <c r="G487" s="30">
        <v>6</v>
      </c>
      <c r="H487" s="23">
        <v>-0.435</v>
      </c>
      <c r="I487" s="26">
        <v>0.222</v>
      </c>
      <c r="J487" s="26">
        <v>0.217</v>
      </c>
      <c r="K487" s="26">
        <v>-0.16500000000000001</v>
      </c>
      <c r="L487" s="26">
        <v>0.32200000000000001</v>
      </c>
      <c r="M487" s="26">
        <v>0.33200000000000002</v>
      </c>
      <c r="N487" s="26">
        <v>-6.0000000000000001E-3</v>
      </c>
      <c r="O487" s="26">
        <v>0.20899999999999999</v>
      </c>
      <c r="P487" s="26">
        <v>-3.5999999999999997E-2</v>
      </c>
      <c r="Q487" s="26">
        <v>0.17100000000000001</v>
      </c>
      <c r="R487" s="26">
        <v>-0.14699999999999999</v>
      </c>
      <c r="S487" s="26">
        <v>0.311</v>
      </c>
      <c r="T487" s="26">
        <v>-1.2E-2</v>
      </c>
      <c r="U487" s="26">
        <v>0.121</v>
      </c>
      <c r="V487" s="26">
        <v>-0.16500000000000001</v>
      </c>
      <c r="W487" s="26">
        <v>0.13900000000000001</v>
      </c>
      <c r="X487" s="23">
        <f t="shared" si="29"/>
        <v>0.9742560668236171</v>
      </c>
      <c r="Y487" s="23">
        <f t="shared" si="30"/>
        <v>1.3495962983158227</v>
      </c>
      <c r="Z487" s="23">
        <f t="shared" si="31"/>
        <v>1.1285081561377908</v>
      </c>
      <c r="AA487" s="48">
        <f t="shared" si="32"/>
        <v>4.3428554770857053E-2</v>
      </c>
      <c r="AB487" s="26">
        <v>1.9E-2</v>
      </c>
      <c r="AC487" s="20" t="s">
        <v>11</v>
      </c>
      <c r="AD487" s="26">
        <v>1.9300000000000001E-2</v>
      </c>
      <c r="AE487" s="20" t="s">
        <v>9</v>
      </c>
    </row>
    <row r="488" spans="1:31" x14ac:dyDescent="0.2">
      <c r="E488" s="59"/>
      <c r="F488" s="30"/>
      <c r="G488" s="30"/>
      <c r="H488" s="23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3" t="str">
        <f t="shared" si="29"/>
        <v xml:space="preserve"> </v>
      </c>
      <c r="Y488" s="23" t="str">
        <f t="shared" si="30"/>
        <v xml:space="preserve"> </v>
      </c>
      <c r="Z488" s="23" t="str">
        <f t="shared" si="31"/>
        <v xml:space="preserve"> </v>
      </c>
      <c r="AA488" s="48" t="str">
        <f t="shared" si="32"/>
        <v xml:space="preserve"> </v>
      </c>
      <c r="AB488" s="26"/>
      <c r="AD488" s="26"/>
    </row>
    <row r="489" spans="1:31" s="1" customFormat="1" x14ac:dyDescent="0.2">
      <c r="C489" s="1" t="s">
        <v>131</v>
      </c>
      <c r="D489" s="2"/>
      <c r="E489" s="59"/>
      <c r="F489" s="11"/>
      <c r="G489" s="11"/>
      <c r="H489" s="14">
        <v>-0.41599999999999998</v>
      </c>
      <c r="I489" s="12">
        <v>0.25</v>
      </c>
      <c r="J489" s="12">
        <v>0.17599999999999999</v>
      </c>
      <c r="K489" s="12">
        <v>-0.14599999999999999</v>
      </c>
      <c r="L489" s="12">
        <v>0.29099999999999998</v>
      </c>
      <c r="M489" s="12">
        <v>0.27900000000000003</v>
      </c>
      <c r="N489" s="12">
        <v>2.5999999999999999E-2</v>
      </c>
      <c r="O489" s="12">
        <v>0.126</v>
      </c>
      <c r="P489" s="12">
        <v>6.3E-2</v>
      </c>
      <c r="Q489" s="12">
        <v>0.14799999999999999</v>
      </c>
      <c r="R489" s="12">
        <v>-0.16980000000000001</v>
      </c>
      <c r="S489" s="12">
        <v>0.27439999999999998</v>
      </c>
      <c r="T489" s="12">
        <v>2.9000000000000001E-2</v>
      </c>
      <c r="U489" s="12">
        <v>0.15970000000000001</v>
      </c>
      <c r="V489" s="12">
        <v>-0.1235</v>
      </c>
      <c r="W489" s="12">
        <v>0.2031</v>
      </c>
      <c r="X489" s="23">
        <f t="shared" si="29"/>
        <v>1.2722123403367216</v>
      </c>
      <c r="Y489" s="23">
        <f t="shared" si="30"/>
        <v>1.6467854118170737</v>
      </c>
      <c r="Z489" s="23">
        <f t="shared" si="31"/>
        <v>1.4006819068212049</v>
      </c>
      <c r="AA489" s="48">
        <f t="shared" si="32"/>
        <v>5.2635608293650105E-2</v>
      </c>
      <c r="AB489" s="12"/>
      <c r="AC489" s="2"/>
      <c r="AD489" s="12"/>
      <c r="AE489" s="2"/>
    </row>
    <row r="490" spans="1:31" x14ac:dyDescent="0.2">
      <c r="E490" s="59"/>
      <c r="F490" s="30"/>
      <c r="G490" s="30"/>
      <c r="H490" s="23"/>
      <c r="I490" s="26"/>
      <c r="J490" s="26"/>
      <c r="K490" s="26"/>
      <c r="L490" s="26"/>
      <c r="M490" s="26"/>
      <c r="N490" s="23"/>
      <c r="O490" s="26"/>
      <c r="P490" s="23"/>
      <c r="Q490" s="23"/>
      <c r="R490" s="23"/>
      <c r="S490" s="23"/>
      <c r="T490" s="23"/>
      <c r="U490" s="23"/>
      <c r="V490" s="23"/>
      <c r="W490" s="23"/>
      <c r="X490" s="23" t="str">
        <f t="shared" si="29"/>
        <v xml:space="preserve"> </v>
      </c>
      <c r="Y490" s="23" t="str">
        <f t="shared" si="30"/>
        <v xml:space="preserve"> </v>
      </c>
      <c r="Z490" s="23" t="str">
        <f t="shared" si="31"/>
        <v xml:space="preserve"> </v>
      </c>
      <c r="AA490" s="48" t="str">
        <f t="shared" si="32"/>
        <v xml:space="preserve"> </v>
      </c>
      <c r="AB490" s="26"/>
      <c r="AD490" s="26"/>
    </row>
    <row r="491" spans="1:31" x14ac:dyDescent="0.2">
      <c r="E491" s="59"/>
      <c r="F491" s="30"/>
      <c r="G491" s="30"/>
      <c r="H491" s="23"/>
      <c r="I491" s="26"/>
      <c r="J491" s="26"/>
      <c r="K491" s="26"/>
      <c r="L491" s="26"/>
      <c r="M491" s="26"/>
      <c r="N491" s="23"/>
      <c r="O491" s="26"/>
      <c r="P491" s="23"/>
      <c r="Q491" s="23"/>
      <c r="R491" s="23"/>
      <c r="S491" s="23"/>
      <c r="T491" s="23"/>
      <c r="U491" s="23"/>
      <c r="V491" s="23"/>
      <c r="W491" s="23"/>
      <c r="X491" s="23" t="str">
        <f t="shared" si="29"/>
        <v xml:space="preserve"> </v>
      </c>
      <c r="Y491" s="23" t="str">
        <f t="shared" si="30"/>
        <v xml:space="preserve"> </v>
      </c>
      <c r="Z491" s="23" t="str">
        <f t="shared" si="31"/>
        <v xml:space="preserve"> </v>
      </c>
      <c r="AA491" s="48" t="str">
        <f t="shared" si="32"/>
        <v xml:space="preserve"> </v>
      </c>
      <c r="AB491" s="26"/>
      <c r="AD491" s="26"/>
    </row>
    <row r="492" spans="1:31" x14ac:dyDescent="0.2">
      <c r="A492" s="1" t="s">
        <v>637</v>
      </c>
      <c r="E492" s="59"/>
      <c r="F492" s="30"/>
      <c r="G492" s="30"/>
      <c r="H492" s="23"/>
      <c r="I492" s="26"/>
      <c r="J492" s="26"/>
      <c r="K492" s="26"/>
      <c r="L492" s="26"/>
      <c r="M492" s="26"/>
      <c r="N492" s="23"/>
      <c r="O492" s="26"/>
      <c r="P492" s="23"/>
      <c r="Q492" s="23"/>
      <c r="R492" s="23"/>
      <c r="S492" s="23"/>
      <c r="T492" s="23"/>
      <c r="U492" s="23"/>
      <c r="V492" s="23"/>
      <c r="W492" s="23"/>
      <c r="X492" s="23" t="str">
        <f t="shared" si="29"/>
        <v xml:space="preserve"> </v>
      </c>
      <c r="Y492" s="23" t="str">
        <f t="shared" si="30"/>
        <v xml:space="preserve"> </v>
      </c>
      <c r="Z492" s="23" t="str">
        <f t="shared" si="31"/>
        <v xml:space="preserve"> </v>
      </c>
      <c r="AA492" s="48" t="str">
        <f t="shared" si="32"/>
        <v xml:space="preserve"> </v>
      </c>
      <c r="AB492" s="26"/>
      <c r="AD492" s="26"/>
    </row>
    <row r="493" spans="1:31" x14ac:dyDescent="0.2">
      <c r="E493" s="59"/>
      <c r="F493" s="30"/>
      <c r="G493" s="30"/>
      <c r="H493" s="23"/>
      <c r="I493" s="26"/>
      <c r="J493" s="26"/>
      <c r="K493" s="26"/>
      <c r="L493" s="26"/>
      <c r="M493" s="26"/>
      <c r="N493" s="23"/>
      <c r="O493" s="26"/>
      <c r="P493" s="23"/>
      <c r="Q493" s="23"/>
      <c r="R493" s="23"/>
      <c r="S493" s="23"/>
      <c r="T493" s="23"/>
      <c r="U493" s="23"/>
      <c r="V493" s="23"/>
      <c r="W493" s="23"/>
      <c r="X493" s="23" t="str">
        <f t="shared" si="29"/>
        <v xml:space="preserve"> </v>
      </c>
      <c r="Y493" s="23" t="str">
        <f t="shared" si="30"/>
        <v xml:space="preserve"> </v>
      </c>
      <c r="Z493" s="23" t="str">
        <f t="shared" si="31"/>
        <v xml:space="preserve"> </v>
      </c>
      <c r="AA493" s="48" t="str">
        <f t="shared" si="32"/>
        <v xml:space="preserve"> </v>
      </c>
      <c r="AB493" s="26"/>
      <c r="AD493" s="26"/>
    </row>
    <row r="494" spans="1:31" x14ac:dyDescent="0.2">
      <c r="C494" s="19" t="s">
        <v>640</v>
      </c>
      <c r="D494" s="20" t="s">
        <v>636</v>
      </c>
      <c r="E494" s="59">
        <v>42094</v>
      </c>
      <c r="F494" s="30">
        <v>327</v>
      </c>
      <c r="G494" s="30">
        <v>6</v>
      </c>
      <c r="H494" s="19"/>
      <c r="I494" s="19"/>
      <c r="J494" s="19"/>
      <c r="K494" s="19"/>
      <c r="L494" s="19"/>
      <c r="M494" s="19"/>
      <c r="N494" s="19"/>
      <c r="O494" s="23">
        <v>3.5999999999999997E-2</v>
      </c>
      <c r="P494" s="23">
        <v>0.12720000000000001</v>
      </c>
      <c r="Q494" s="23">
        <v>0.20480000000000001</v>
      </c>
      <c r="R494" s="23">
        <v>-0.1447</v>
      </c>
      <c r="S494" s="23">
        <v>0.33739999999999998</v>
      </c>
      <c r="T494" s="23">
        <v>0.107</v>
      </c>
      <c r="U494" s="23">
        <v>0.251</v>
      </c>
      <c r="V494" s="23">
        <v>-0.23</v>
      </c>
      <c r="W494" s="23">
        <v>0.16</v>
      </c>
      <c r="X494" s="23" t="str">
        <f t="shared" si="29"/>
        <v xml:space="preserve"> </v>
      </c>
      <c r="Y494" s="23" t="str">
        <f t="shared" si="30"/>
        <v xml:space="preserve"> </v>
      </c>
      <c r="Z494" s="23" t="str">
        <f t="shared" si="31"/>
        <v xml:space="preserve"> </v>
      </c>
      <c r="AA494" s="48" t="str">
        <f t="shared" si="32"/>
        <v xml:space="preserve"> </v>
      </c>
      <c r="AB494" s="29">
        <v>6.0000000000000001E-3</v>
      </c>
      <c r="AC494" s="19"/>
      <c r="AD494" s="29">
        <v>8.3999999999999995E-3</v>
      </c>
      <c r="AE494" s="29"/>
    </row>
    <row r="495" spans="1:31" x14ac:dyDescent="0.2">
      <c r="C495" s="19" t="s">
        <v>641</v>
      </c>
      <c r="D495" s="20" t="s">
        <v>638</v>
      </c>
      <c r="E495" s="59">
        <v>41534</v>
      </c>
      <c r="F495" s="30">
        <v>60</v>
      </c>
      <c r="G495" s="30">
        <v>6</v>
      </c>
      <c r="H495" s="23"/>
      <c r="I495" s="26"/>
      <c r="J495" s="26"/>
      <c r="K495" s="26"/>
      <c r="L495" s="26"/>
      <c r="M495" s="26">
        <v>2.18E-2</v>
      </c>
      <c r="N495" s="23">
        <v>7.7700000000000005E-2</v>
      </c>
      <c r="O495" s="26">
        <v>7.4999999999999997E-2</v>
      </c>
      <c r="P495" s="23">
        <v>9.01E-2</v>
      </c>
      <c r="Q495" s="23">
        <v>0.15240000000000001</v>
      </c>
      <c r="R495" s="23">
        <v>-0.16700000000000001</v>
      </c>
      <c r="S495" s="23">
        <v>0.30330000000000001</v>
      </c>
      <c r="T495" s="26">
        <v>3.091E-2</v>
      </c>
      <c r="U495" s="26">
        <v>0.313</v>
      </c>
      <c r="V495" s="26">
        <v>-0.253</v>
      </c>
      <c r="W495" s="26">
        <v>0.104</v>
      </c>
      <c r="X495" s="23" t="str">
        <f t="shared" si="29"/>
        <v xml:space="preserve"> </v>
      </c>
      <c r="Y495" s="23" t="str">
        <f t="shared" si="30"/>
        <v xml:space="preserve"> </v>
      </c>
      <c r="Z495" s="23">
        <f t="shared" si="31"/>
        <v>0.80221410781558067</v>
      </c>
      <c r="AA495" s="48" t="str">
        <f t="shared" si="32"/>
        <v xml:space="preserve"> </v>
      </c>
      <c r="AB495" s="26">
        <v>0.02</v>
      </c>
      <c r="AC495" s="20" t="s">
        <v>639</v>
      </c>
      <c r="AD495" s="26">
        <v>2.3099999999999999E-2</v>
      </c>
    </row>
    <row r="496" spans="1:31" x14ac:dyDescent="0.2">
      <c r="C496" s="19" t="s">
        <v>916</v>
      </c>
      <c r="D496" s="20" t="s">
        <v>1628</v>
      </c>
      <c r="E496" s="59">
        <v>38985</v>
      </c>
      <c r="F496" s="30">
        <v>232</v>
      </c>
      <c r="G496" s="30">
        <v>5</v>
      </c>
      <c r="H496" s="23">
        <v>-0.36899999999999999</v>
      </c>
      <c r="I496" s="26">
        <v>0.20499999999999999</v>
      </c>
      <c r="J496" s="26">
        <v>2.9000000000000001E-2</v>
      </c>
      <c r="K496" s="26">
        <v>-0.17899999999999999</v>
      </c>
      <c r="L496" s="26">
        <v>0.17399999999999999</v>
      </c>
      <c r="M496" s="26">
        <v>0.32500000000000001</v>
      </c>
      <c r="N496" s="23">
        <v>0.08</v>
      </c>
      <c r="O496" s="26">
        <v>-1.2999999999999999E-2</v>
      </c>
      <c r="P496" s="23">
        <v>-4.8000000000000001E-2</v>
      </c>
      <c r="Q496" s="23">
        <v>0.255</v>
      </c>
      <c r="R496" s="23">
        <v>-0.151</v>
      </c>
      <c r="S496" s="23">
        <v>0.28100000000000003</v>
      </c>
      <c r="T496" s="23">
        <v>4.8000000000000001E-2</v>
      </c>
      <c r="U496" s="23">
        <v>0.27200000000000002</v>
      </c>
      <c r="V496" s="23">
        <v>-0.188</v>
      </c>
      <c r="W496" s="23">
        <v>0.10100000000000001</v>
      </c>
      <c r="X496" s="23">
        <f t="shared" si="29"/>
        <v>0.64941165010300117</v>
      </c>
      <c r="Y496" s="23">
        <f t="shared" si="30"/>
        <v>1.1081294575121725</v>
      </c>
      <c r="Z496" s="23">
        <f t="shared" si="31"/>
        <v>1.1871875382704982</v>
      </c>
      <c r="AA496" s="48">
        <f t="shared" si="32"/>
        <v>3.1770403974986205E-2</v>
      </c>
      <c r="AB496" s="26">
        <v>1.4999999999999999E-2</v>
      </c>
      <c r="AC496" s="20" t="s">
        <v>11</v>
      </c>
      <c r="AD496" s="26">
        <v>1.9300000000000001E-2</v>
      </c>
    </row>
    <row r="497" spans="1:31" x14ac:dyDescent="0.2">
      <c r="E497" s="59"/>
      <c r="F497" s="30"/>
      <c r="G497" s="30"/>
      <c r="H497" s="23"/>
      <c r="I497" s="26"/>
      <c r="J497" s="26"/>
      <c r="K497" s="26"/>
      <c r="L497" s="26"/>
      <c r="M497" s="26"/>
      <c r="N497" s="23"/>
      <c r="O497" s="26"/>
      <c r="P497" s="23"/>
      <c r="Q497" s="23"/>
      <c r="R497" s="23"/>
      <c r="S497" s="23"/>
      <c r="T497" s="23"/>
      <c r="U497" s="23"/>
      <c r="V497" s="23"/>
      <c r="W497" s="23"/>
      <c r="X497" s="23" t="str">
        <f t="shared" si="29"/>
        <v xml:space="preserve"> </v>
      </c>
      <c r="Y497" s="23" t="str">
        <f t="shared" si="30"/>
        <v xml:space="preserve"> </v>
      </c>
      <c r="Z497" s="23" t="str">
        <f t="shared" si="31"/>
        <v xml:space="preserve"> </v>
      </c>
      <c r="AA497" s="48" t="str">
        <f t="shared" si="32"/>
        <v xml:space="preserve"> </v>
      </c>
      <c r="AB497" s="26"/>
      <c r="AD497" s="26"/>
    </row>
    <row r="498" spans="1:31" s="1" customFormat="1" x14ac:dyDescent="0.2">
      <c r="C498" s="1" t="s">
        <v>1210</v>
      </c>
      <c r="D498" s="2"/>
      <c r="E498" s="59"/>
      <c r="F498" s="11"/>
      <c r="G498" s="11"/>
      <c r="H498" s="14">
        <v>-0.34699999999999998</v>
      </c>
      <c r="I498" s="12">
        <v>0.217</v>
      </c>
      <c r="J498" s="12">
        <v>8.0000000000000002E-3</v>
      </c>
      <c r="K498" s="12">
        <v>-6.5000000000000002E-2</v>
      </c>
      <c r="L498" s="12">
        <v>0.17799999999999999</v>
      </c>
      <c r="M498" s="12">
        <v>0.23</v>
      </c>
      <c r="N498" s="14">
        <v>0.11600000000000001</v>
      </c>
      <c r="O498" s="12">
        <v>1.2E-2</v>
      </c>
      <c r="P498" s="14">
        <v>-3.4000000000000002E-2</v>
      </c>
      <c r="Q498" s="14">
        <v>0.17499999999999999</v>
      </c>
      <c r="R498" s="14">
        <v>-0.08</v>
      </c>
      <c r="S498" s="14">
        <v>0.3</v>
      </c>
      <c r="T498" s="14">
        <v>6.7000000000000004E-2</v>
      </c>
      <c r="U498" s="14"/>
      <c r="V498" s="14"/>
      <c r="W498" s="14"/>
      <c r="X498" s="23" t="str">
        <f t="shared" si="29"/>
        <v xml:space="preserve"> </v>
      </c>
      <c r="Y498" s="23" t="str">
        <f t="shared" si="30"/>
        <v xml:space="preserve"> </v>
      </c>
      <c r="Z498" s="23" t="str">
        <f t="shared" si="31"/>
        <v xml:space="preserve"> </v>
      </c>
      <c r="AA498" s="48" t="str">
        <f t="shared" si="32"/>
        <v xml:space="preserve"> </v>
      </c>
      <c r="AB498" s="12"/>
      <c r="AC498" s="2"/>
      <c r="AD498" s="12"/>
      <c r="AE498" s="2"/>
    </row>
    <row r="499" spans="1:31" s="1" customFormat="1" x14ac:dyDescent="0.2">
      <c r="D499" s="2"/>
      <c r="E499" s="59"/>
      <c r="F499" s="11"/>
      <c r="G499" s="11"/>
      <c r="H499" s="14"/>
      <c r="I499" s="12"/>
      <c r="J499" s="12"/>
      <c r="K499" s="12"/>
      <c r="L499" s="12"/>
      <c r="M499" s="12"/>
      <c r="N499" s="14"/>
      <c r="O499" s="12"/>
      <c r="P499" s="14"/>
      <c r="Q499" s="14"/>
      <c r="R499" s="14"/>
      <c r="S499" s="14"/>
      <c r="T499" s="14"/>
      <c r="U499" s="14"/>
      <c r="V499" s="14"/>
      <c r="W499" s="14"/>
      <c r="X499" s="23" t="str">
        <f t="shared" si="29"/>
        <v xml:space="preserve"> </v>
      </c>
      <c r="Y499" s="23" t="str">
        <f t="shared" si="30"/>
        <v xml:space="preserve"> </v>
      </c>
      <c r="Z499" s="23" t="str">
        <f t="shared" si="31"/>
        <v xml:space="preserve"> </v>
      </c>
      <c r="AA499" s="48" t="str">
        <f t="shared" si="32"/>
        <v xml:space="preserve"> </v>
      </c>
      <c r="AB499" s="12"/>
      <c r="AC499" s="2"/>
      <c r="AD499" s="12"/>
      <c r="AE499" s="2"/>
    </row>
    <row r="500" spans="1:31" s="1" customFormat="1" x14ac:dyDescent="0.2">
      <c r="D500" s="2"/>
      <c r="E500" s="59"/>
      <c r="F500" s="11"/>
      <c r="G500" s="11"/>
      <c r="H500" s="14"/>
      <c r="I500" s="12"/>
      <c r="J500" s="12"/>
      <c r="K500" s="12"/>
      <c r="L500" s="12"/>
      <c r="M500" s="12"/>
      <c r="N500" s="14"/>
      <c r="O500" s="12"/>
      <c r="P500" s="14"/>
      <c r="Q500" s="14"/>
      <c r="R500" s="14"/>
      <c r="S500" s="14"/>
      <c r="T500" s="14"/>
      <c r="U500" s="14"/>
      <c r="V500" s="14"/>
      <c r="W500" s="14"/>
      <c r="X500" s="23" t="str">
        <f t="shared" si="29"/>
        <v xml:space="preserve"> </v>
      </c>
      <c r="Y500" s="23" t="str">
        <f t="shared" si="30"/>
        <v xml:space="preserve"> </v>
      </c>
      <c r="Z500" s="23" t="str">
        <f t="shared" si="31"/>
        <v xml:space="preserve"> </v>
      </c>
      <c r="AA500" s="48" t="str">
        <f t="shared" si="32"/>
        <v xml:space="preserve"> </v>
      </c>
      <c r="AB500" s="12"/>
      <c r="AC500" s="2"/>
      <c r="AD500" s="12"/>
      <c r="AE500" s="2"/>
    </row>
    <row r="501" spans="1:31" s="1" customFormat="1" x14ac:dyDescent="0.2">
      <c r="A501" s="1" t="s">
        <v>1591</v>
      </c>
      <c r="D501" s="2"/>
      <c r="E501" s="59"/>
      <c r="F501" s="11"/>
      <c r="G501" s="11"/>
      <c r="H501" s="14"/>
      <c r="I501" s="12"/>
      <c r="J501" s="12"/>
      <c r="K501" s="12"/>
      <c r="L501" s="12"/>
      <c r="M501" s="12"/>
      <c r="N501" s="14"/>
      <c r="O501" s="12"/>
      <c r="P501" s="14"/>
      <c r="Q501" s="14"/>
      <c r="R501" s="14"/>
      <c r="S501" s="14"/>
      <c r="T501" s="14"/>
      <c r="U501" s="14"/>
      <c r="V501" s="14"/>
      <c r="W501" s="14"/>
      <c r="X501" s="23" t="str">
        <f t="shared" si="29"/>
        <v xml:space="preserve"> </v>
      </c>
      <c r="Y501" s="23" t="str">
        <f t="shared" si="30"/>
        <v xml:space="preserve"> </v>
      </c>
      <c r="Z501" s="23" t="str">
        <f t="shared" si="31"/>
        <v xml:space="preserve"> </v>
      </c>
      <c r="AA501" s="48" t="str">
        <f t="shared" si="32"/>
        <v xml:space="preserve"> </v>
      </c>
      <c r="AB501" s="12"/>
      <c r="AC501" s="2"/>
      <c r="AD501" s="12"/>
      <c r="AE501" s="2"/>
    </row>
    <row r="502" spans="1:31" s="1" customFormat="1" x14ac:dyDescent="0.2">
      <c r="D502" s="2"/>
      <c r="E502" s="59"/>
      <c r="F502" s="11"/>
      <c r="G502" s="11"/>
      <c r="H502" s="14"/>
      <c r="I502" s="12"/>
      <c r="J502" s="12"/>
      <c r="K502" s="12"/>
      <c r="L502" s="12"/>
      <c r="M502" s="12"/>
      <c r="N502" s="14"/>
      <c r="O502" s="12"/>
      <c r="P502" s="14"/>
      <c r="Q502" s="14"/>
      <c r="R502" s="14"/>
      <c r="S502" s="14"/>
      <c r="T502" s="14"/>
      <c r="U502" s="14"/>
      <c r="V502" s="14"/>
      <c r="W502" s="14"/>
      <c r="X502" s="23" t="str">
        <f t="shared" si="29"/>
        <v xml:space="preserve"> </v>
      </c>
      <c r="Y502" s="23" t="str">
        <f t="shared" si="30"/>
        <v xml:space="preserve"> </v>
      </c>
      <c r="Z502" s="23" t="str">
        <f t="shared" si="31"/>
        <v xml:space="preserve"> </v>
      </c>
      <c r="AA502" s="48" t="str">
        <f t="shared" si="32"/>
        <v xml:space="preserve"> </v>
      </c>
      <c r="AB502" s="12"/>
      <c r="AC502" s="2"/>
      <c r="AD502" s="12"/>
      <c r="AE502" s="2"/>
    </row>
    <row r="503" spans="1:31" x14ac:dyDescent="0.2">
      <c r="C503" s="55" t="s">
        <v>1890</v>
      </c>
      <c r="D503" s="20" t="s">
        <v>1592</v>
      </c>
      <c r="E503" s="64"/>
      <c r="F503" s="30">
        <v>820</v>
      </c>
      <c r="G503" s="30">
        <v>6</v>
      </c>
      <c r="H503" s="19"/>
      <c r="I503" s="19"/>
      <c r="J503" s="19"/>
      <c r="K503" s="19"/>
      <c r="L503" s="19"/>
      <c r="M503" s="19"/>
      <c r="N503" s="26">
        <v>3.2199999999999999E-2</v>
      </c>
      <c r="O503" s="26">
        <v>0.1071</v>
      </c>
      <c r="P503" s="26">
        <v>6.1600000000000002E-2</v>
      </c>
      <c r="Q503" s="23">
        <v>0.1734</v>
      </c>
      <c r="R503" s="23">
        <v>-0.13619999999999999</v>
      </c>
      <c r="S503" s="23">
        <v>0.28360000000000002</v>
      </c>
      <c r="T503" s="23">
        <v>-4.99E-2</v>
      </c>
      <c r="U503" s="23">
        <v>0.1628</v>
      </c>
      <c r="V503" s="23">
        <v>-0.17810000000000001</v>
      </c>
      <c r="W503" s="23">
        <v>7.5899999999999995E-2</v>
      </c>
      <c r="X503" s="23" t="str">
        <f t="shared" si="29"/>
        <v xml:space="preserve"> </v>
      </c>
      <c r="Y503" s="23" t="str">
        <f t="shared" si="30"/>
        <v xml:space="preserve"> </v>
      </c>
      <c r="Z503" s="23" t="str">
        <f t="shared" si="31"/>
        <v xml:space="preserve"> </v>
      </c>
      <c r="AA503" s="48" t="str">
        <f t="shared" si="32"/>
        <v xml:space="preserve"> </v>
      </c>
      <c r="AB503" s="26">
        <v>4.0000000000000001E-3</v>
      </c>
      <c r="AC503" s="20" t="s">
        <v>11</v>
      </c>
      <c r="AD503" s="26">
        <v>4.0000000000000001E-3</v>
      </c>
      <c r="AE503" s="20" t="s">
        <v>11</v>
      </c>
    </row>
    <row r="504" spans="1:31" x14ac:dyDescent="0.2">
      <c r="C504" s="67" t="s">
        <v>1898</v>
      </c>
      <c r="E504" s="64"/>
      <c r="F504" s="30"/>
      <c r="G504" s="30"/>
      <c r="H504" s="19"/>
      <c r="I504" s="19"/>
      <c r="J504" s="19"/>
      <c r="K504" s="19"/>
      <c r="L504" s="19"/>
      <c r="M504" s="19"/>
      <c r="N504" s="26"/>
      <c r="O504" s="26"/>
      <c r="P504" s="26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48"/>
      <c r="AB504" s="26"/>
      <c r="AD504" s="26"/>
    </row>
    <row r="505" spans="1:31" x14ac:dyDescent="0.2">
      <c r="C505" s="55" t="s">
        <v>1889</v>
      </c>
      <c r="D505" s="20" t="s">
        <v>1725</v>
      </c>
      <c r="F505" s="30">
        <v>540</v>
      </c>
      <c r="G505" s="30">
        <v>6</v>
      </c>
      <c r="N505" s="26">
        <v>6.6E-3</v>
      </c>
      <c r="O505" s="26">
        <v>-1.38E-2</v>
      </c>
      <c r="P505" s="26">
        <v>0.1908</v>
      </c>
      <c r="Q505" s="26">
        <v>0.1187</v>
      </c>
      <c r="R505" s="23">
        <v>-8.8800000000000004E-2</v>
      </c>
      <c r="S505" s="23">
        <v>0.1706</v>
      </c>
      <c r="T505" s="23">
        <v>-0.11799999999999999</v>
      </c>
      <c r="U505" s="23">
        <v>0.18190000000000001</v>
      </c>
      <c r="V505" s="23">
        <v>4.4999999999999998E-2</v>
      </c>
      <c r="W505" s="23">
        <v>7.5999999999999998E-2</v>
      </c>
      <c r="X505" s="23" t="str">
        <f t="shared" si="29"/>
        <v xml:space="preserve"> </v>
      </c>
      <c r="Y505" s="23" t="str">
        <f t="shared" si="30"/>
        <v xml:space="preserve"> </v>
      </c>
      <c r="Z505" s="23" t="str">
        <f t="shared" si="31"/>
        <v xml:space="preserve"> </v>
      </c>
      <c r="AA505" s="48" t="str">
        <f t="shared" si="32"/>
        <v xml:space="preserve"> </v>
      </c>
      <c r="AB505" s="26">
        <v>1.4E-3</v>
      </c>
      <c r="AC505" s="20" t="s">
        <v>11</v>
      </c>
      <c r="AD505" s="26">
        <v>1.4E-3</v>
      </c>
    </row>
    <row r="506" spans="1:31" x14ac:dyDescent="0.2">
      <c r="C506" s="19" t="s">
        <v>1717</v>
      </c>
      <c r="D506" s="20" t="s">
        <v>1718</v>
      </c>
      <c r="F506" s="30">
        <v>1795</v>
      </c>
      <c r="G506" s="30">
        <v>6</v>
      </c>
      <c r="Q506" s="23">
        <v>7.0000000000000007E-2</v>
      </c>
      <c r="R506" s="23">
        <v>-0.10100000000000001</v>
      </c>
      <c r="S506" s="23">
        <v>0.25800000000000001</v>
      </c>
      <c r="T506" s="23">
        <v>-0.155</v>
      </c>
      <c r="U506" s="23">
        <v>0.248</v>
      </c>
      <c r="V506" s="23">
        <v>-1.4999999999999999E-2</v>
      </c>
      <c r="W506" s="23">
        <v>0.105</v>
      </c>
      <c r="X506" s="23" t="str">
        <f t="shared" si="29"/>
        <v xml:space="preserve"> </v>
      </c>
      <c r="Y506" s="23" t="str">
        <f t="shared" si="30"/>
        <v xml:space="preserve"> </v>
      </c>
      <c r="Z506" s="23" t="str">
        <f t="shared" si="31"/>
        <v xml:space="preserve"> </v>
      </c>
      <c r="AA506" s="48" t="str">
        <f t="shared" si="32"/>
        <v xml:space="preserve"> </v>
      </c>
      <c r="AB506" s="26">
        <v>6.9999999999999999E-4</v>
      </c>
      <c r="AC506" s="20" t="s">
        <v>11</v>
      </c>
      <c r="AD506" s="26">
        <v>6.9999999999999999E-4</v>
      </c>
    </row>
    <row r="507" spans="1:31" x14ac:dyDescent="0.2">
      <c r="C507" s="19" t="s">
        <v>1724</v>
      </c>
      <c r="D507" s="20" t="s">
        <v>1719</v>
      </c>
      <c r="F507" s="30">
        <v>171</v>
      </c>
      <c r="G507" s="30">
        <v>6</v>
      </c>
      <c r="R507" s="23">
        <v>-9.1999999999999998E-2</v>
      </c>
      <c r="S507" s="23">
        <v>0.23699999999999999</v>
      </c>
      <c r="T507" s="23">
        <v>-0.16900000000000001</v>
      </c>
      <c r="U507" s="23">
        <v>0.20599999999999999</v>
      </c>
      <c r="V507" s="23">
        <v>-0.17499999999999999</v>
      </c>
      <c r="W507" s="23">
        <v>0.10009999999999999</v>
      </c>
      <c r="X507" s="23" t="str">
        <f t="shared" si="29"/>
        <v xml:space="preserve"> </v>
      </c>
      <c r="Y507" s="23" t="str">
        <f t="shared" si="30"/>
        <v xml:space="preserve"> </v>
      </c>
      <c r="Z507" s="23" t="str">
        <f t="shared" si="31"/>
        <v xml:space="preserve"> </v>
      </c>
      <c r="AA507" s="48" t="str">
        <f t="shared" si="32"/>
        <v xml:space="preserve"> </v>
      </c>
      <c r="AB507" s="26">
        <v>1.8E-3</v>
      </c>
      <c r="AC507" s="20" t="s">
        <v>11</v>
      </c>
      <c r="AD507" s="26">
        <v>1.8E-3</v>
      </c>
    </row>
    <row r="508" spans="1:31" s="1" customFormat="1" x14ac:dyDescent="0.2">
      <c r="D508" s="2"/>
      <c r="E508" s="59"/>
      <c r="F508" s="11"/>
      <c r="G508" s="11"/>
      <c r="H508" s="14"/>
      <c r="I508" s="12"/>
      <c r="J508" s="12"/>
      <c r="K508" s="12"/>
      <c r="L508" s="12"/>
      <c r="M508" s="12"/>
      <c r="N508" s="14"/>
      <c r="O508" s="12"/>
      <c r="P508" s="14"/>
      <c r="Q508" s="14"/>
      <c r="R508" s="14"/>
      <c r="S508" s="14"/>
      <c r="T508" s="14"/>
      <c r="U508" s="14"/>
      <c r="V508" s="14"/>
      <c r="W508" s="14"/>
      <c r="X508" s="23" t="str">
        <f t="shared" si="29"/>
        <v xml:space="preserve"> </v>
      </c>
      <c r="Y508" s="23" t="str">
        <f t="shared" si="30"/>
        <v xml:space="preserve"> </v>
      </c>
      <c r="Z508" s="23" t="str">
        <f t="shared" si="31"/>
        <v xml:space="preserve"> </v>
      </c>
      <c r="AA508" s="48" t="str">
        <f t="shared" si="32"/>
        <v xml:space="preserve"> </v>
      </c>
      <c r="AB508" s="12"/>
      <c r="AC508" s="2"/>
      <c r="AD508" s="12"/>
      <c r="AE508" s="2"/>
    </row>
    <row r="509" spans="1:31" s="1" customFormat="1" x14ac:dyDescent="0.2">
      <c r="C509" s="1" t="s">
        <v>1720</v>
      </c>
      <c r="D509" s="2"/>
      <c r="E509" s="59"/>
      <c r="F509" s="11"/>
      <c r="G509" s="11"/>
      <c r="H509" s="14"/>
      <c r="I509" s="12"/>
      <c r="J509" s="12"/>
      <c r="K509" s="12"/>
      <c r="L509" s="12"/>
      <c r="M509" s="12"/>
      <c r="N509" s="14">
        <v>7.4000000000000003E-3</v>
      </c>
      <c r="O509" s="12">
        <v>-1.32E-2</v>
      </c>
      <c r="P509" s="14">
        <v>0.19070000000000001</v>
      </c>
      <c r="Q509" s="14">
        <v>0.1195</v>
      </c>
      <c r="R509" s="14">
        <v>-8.7300000000000003E-2</v>
      </c>
      <c r="S509" s="14">
        <v>0.17319999999999999</v>
      </c>
      <c r="T509" s="14">
        <v>-0.11550000000000001</v>
      </c>
      <c r="U509" s="14">
        <v>0.18440000000000001</v>
      </c>
      <c r="V509" s="14">
        <v>4.7E-2</v>
      </c>
      <c r="W509" s="14">
        <v>7.9299999999999995E-2</v>
      </c>
      <c r="X509" s="23" t="str">
        <f t="shared" si="29"/>
        <v xml:space="preserve"> </v>
      </c>
      <c r="Y509" s="23" t="str">
        <f t="shared" si="30"/>
        <v xml:space="preserve"> </v>
      </c>
      <c r="Z509" s="23" t="str">
        <f t="shared" si="31"/>
        <v xml:space="preserve"> </v>
      </c>
      <c r="AA509" s="48" t="str">
        <f t="shared" si="32"/>
        <v xml:space="preserve"> </v>
      </c>
      <c r="AB509" s="12"/>
      <c r="AC509" s="2"/>
      <c r="AD509" s="12"/>
      <c r="AE509" s="2"/>
    </row>
    <row r="510" spans="1:31" s="1" customFormat="1" x14ac:dyDescent="0.2">
      <c r="D510" s="2"/>
      <c r="E510" s="59"/>
      <c r="F510" s="11"/>
      <c r="G510" s="11"/>
      <c r="H510" s="14"/>
      <c r="I510" s="12"/>
      <c r="J510" s="12"/>
      <c r="K510" s="12"/>
      <c r="L510" s="12"/>
      <c r="M510" s="12"/>
      <c r="N510" s="14"/>
      <c r="O510" s="12"/>
      <c r="P510" s="14"/>
      <c r="Q510" s="14"/>
      <c r="R510" s="14"/>
      <c r="S510" s="14"/>
      <c r="T510" s="14"/>
      <c r="U510" s="14"/>
      <c r="V510" s="14"/>
      <c r="W510" s="14"/>
      <c r="X510" s="23" t="str">
        <f t="shared" si="29"/>
        <v xml:space="preserve"> </v>
      </c>
      <c r="Y510" s="23" t="str">
        <f t="shared" si="30"/>
        <v xml:space="preserve"> </v>
      </c>
      <c r="Z510" s="23" t="str">
        <f t="shared" si="31"/>
        <v xml:space="preserve"> </v>
      </c>
      <c r="AA510" s="48" t="str">
        <f t="shared" si="32"/>
        <v xml:space="preserve"> </v>
      </c>
      <c r="AB510" s="12"/>
      <c r="AC510" s="2"/>
      <c r="AD510" s="12"/>
      <c r="AE510" s="2"/>
    </row>
    <row r="511" spans="1:31" s="1" customFormat="1" x14ac:dyDescent="0.2">
      <c r="E511" s="59"/>
      <c r="F511" s="11"/>
      <c r="G511" s="11"/>
      <c r="H511" s="14"/>
      <c r="I511" s="12"/>
      <c r="J511" s="12"/>
      <c r="K511" s="12"/>
      <c r="L511" s="12"/>
      <c r="M511" s="12"/>
      <c r="N511" s="14"/>
      <c r="O511" s="12"/>
      <c r="P511" s="14"/>
      <c r="Q511" s="14"/>
      <c r="R511" s="14"/>
      <c r="S511" s="14"/>
      <c r="T511" s="14"/>
      <c r="U511" s="14"/>
      <c r="V511" s="14"/>
      <c r="W511" s="14"/>
      <c r="X511" s="23" t="str">
        <f t="shared" si="29"/>
        <v xml:space="preserve"> </v>
      </c>
      <c r="Y511" s="23" t="str">
        <f t="shared" si="30"/>
        <v xml:space="preserve"> </v>
      </c>
      <c r="Z511" s="23" t="str">
        <f t="shared" si="31"/>
        <v xml:space="preserve"> </v>
      </c>
      <c r="AA511" s="48" t="str">
        <f t="shared" si="32"/>
        <v xml:space="preserve"> </v>
      </c>
      <c r="AB511" s="12"/>
      <c r="AC511" s="2"/>
      <c r="AD511" s="12"/>
      <c r="AE511" s="2"/>
    </row>
    <row r="512" spans="1:31" x14ac:dyDescent="0.2">
      <c r="A512" s="1" t="s">
        <v>512</v>
      </c>
      <c r="E512" s="59"/>
      <c r="F512" s="30"/>
      <c r="G512" s="30"/>
      <c r="H512" s="23"/>
      <c r="I512" s="26"/>
      <c r="J512" s="26"/>
      <c r="K512" s="26"/>
      <c r="L512" s="26"/>
      <c r="M512" s="26"/>
      <c r="N512" s="23"/>
      <c r="O512" s="26"/>
      <c r="P512" s="23"/>
      <c r="Q512" s="23"/>
      <c r="R512" s="23"/>
      <c r="S512" s="23"/>
      <c r="T512" s="23"/>
      <c r="U512" s="23"/>
      <c r="V512" s="23"/>
      <c r="W512" s="23"/>
      <c r="X512" s="23" t="str">
        <f t="shared" si="29"/>
        <v xml:space="preserve"> </v>
      </c>
      <c r="Y512" s="23" t="str">
        <f t="shared" si="30"/>
        <v xml:space="preserve"> </v>
      </c>
      <c r="Z512" s="23" t="str">
        <f t="shared" si="31"/>
        <v xml:space="preserve"> </v>
      </c>
      <c r="AA512" s="48" t="str">
        <f t="shared" si="32"/>
        <v xml:space="preserve"> </v>
      </c>
      <c r="AB512" s="26"/>
      <c r="AD512" s="26"/>
    </row>
    <row r="513" spans="1:35" x14ac:dyDescent="0.2">
      <c r="A513" s="1"/>
      <c r="E513" s="59"/>
      <c r="F513" s="30"/>
      <c r="G513" s="30"/>
      <c r="H513" s="23"/>
      <c r="I513" s="26"/>
      <c r="J513" s="26"/>
      <c r="K513" s="26"/>
      <c r="L513" s="26"/>
      <c r="M513" s="26"/>
      <c r="N513" s="23"/>
      <c r="O513" s="26"/>
      <c r="P513" s="23"/>
      <c r="Q513" s="23"/>
      <c r="R513" s="23"/>
      <c r="S513" s="23"/>
      <c r="T513" s="23"/>
      <c r="U513" s="23"/>
      <c r="V513" s="23"/>
      <c r="W513" s="23"/>
      <c r="X513" s="23" t="str">
        <f t="shared" si="29"/>
        <v xml:space="preserve"> </v>
      </c>
      <c r="Y513" s="23" t="str">
        <f t="shared" si="30"/>
        <v xml:space="preserve"> </v>
      </c>
      <c r="Z513" s="23" t="str">
        <f t="shared" si="31"/>
        <v xml:space="preserve"> </v>
      </c>
      <c r="AA513" s="48" t="str">
        <f t="shared" si="32"/>
        <v xml:space="preserve"> </v>
      </c>
      <c r="AB513" s="26"/>
      <c r="AD513" s="26"/>
    </row>
    <row r="514" spans="1:35" x14ac:dyDescent="0.2">
      <c r="A514" s="1"/>
      <c r="C514" s="19" t="s">
        <v>1820</v>
      </c>
      <c r="D514" s="20" t="s">
        <v>1819</v>
      </c>
      <c r="E514" s="64"/>
      <c r="F514" s="30">
        <v>579</v>
      </c>
      <c r="G514" s="30">
        <v>6</v>
      </c>
      <c r="J514" s="26"/>
      <c r="K514" s="26"/>
      <c r="L514" s="26"/>
      <c r="M514" s="26"/>
      <c r="N514" s="26"/>
      <c r="O514" s="26">
        <v>0.221</v>
      </c>
      <c r="P514" s="26">
        <v>6.3E-2</v>
      </c>
      <c r="Q514" s="26">
        <v>9.0999999999999998E-2</v>
      </c>
      <c r="R514" s="26">
        <v>-0.10199999999999999</v>
      </c>
      <c r="S514" s="26">
        <v>0.222</v>
      </c>
      <c r="T514" s="26">
        <v>3.9399999999999998E-2</v>
      </c>
      <c r="U514" s="26">
        <v>8.6999999999999994E-2</v>
      </c>
      <c r="V514" s="26">
        <v>-0.14899999999999999</v>
      </c>
      <c r="W514" s="26">
        <v>6.4600000000000005E-2</v>
      </c>
      <c r="X514" s="23" t="str">
        <f t="shared" si="29"/>
        <v xml:space="preserve"> </v>
      </c>
      <c r="Y514" s="23" t="str">
        <f t="shared" si="30"/>
        <v xml:space="preserve"> </v>
      </c>
      <c r="Z514" s="23" t="str">
        <f t="shared" si="31"/>
        <v xml:space="preserve"> </v>
      </c>
      <c r="AA514" s="48" t="str">
        <f t="shared" si="32"/>
        <v xml:space="preserve"> </v>
      </c>
      <c r="AB514" s="26">
        <v>2.5000000000000001E-3</v>
      </c>
      <c r="AC514" s="20" t="s">
        <v>11</v>
      </c>
      <c r="AD514" s="26">
        <v>2.5000000000000001E-3</v>
      </c>
      <c r="AE514" s="26"/>
    </row>
    <row r="515" spans="1:35" x14ac:dyDescent="0.2">
      <c r="A515" s="1"/>
      <c r="C515" s="19" t="s">
        <v>1849</v>
      </c>
      <c r="D515" s="20" t="s">
        <v>1848</v>
      </c>
      <c r="E515" s="64"/>
      <c r="F515" s="30">
        <v>801</v>
      </c>
      <c r="G515" s="30">
        <v>6</v>
      </c>
      <c r="J515" s="26"/>
      <c r="K515" s="26"/>
      <c r="L515" s="26"/>
      <c r="M515" s="26"/>
      <c r="N515" s="26"/>
      <c r="O515" s="26"/>
      <c r="P515" s="26"/>
      <c r="Q515" s="26">
        <v>0.20100000000000001</v>
      </c>
      <c r="R515" s="26">
        <v>-0.17299999999999999</v>
      </c>
      <c r="S515" s="26">
        <v>0.155</v>
      </c>
      <c r="T515" s="26">
        <v>8.7999999999999995E-2</v>
      </c>
      <c r="U515" s="26">
        <v>0.108</v>
      </c>
      <c r="V515" s="26"/>
      <c r="W515" s="26">
        <v>0.2215</v>
      </c>
      <c r="X515" s="23" t="str">
        <f t="shared" si="29"/>
        <v xml:space="preserve"> </v>
      </c>
      <c r="Y515" s="23" t="str">
        <f t="shared" si="30"/>
        <v xml:space="preserve"> </v>
      </c>
      <c r="Z515" s="23" t="str">
        <f t="shared" si="31"/>
        <v xml:space="preserve"> </v>
      </c>
      <c r="AA515" s="48" t="str">
        <f t="shared" si="32"/>
        <v xml:space="preserve"> </v>
      </c>
      <c r="AB515" s="26">
        <v>2E-3</v>
      </c>
      <c r="AD515" s="26">
        <v>2E-3</v>
      </c>
      <c r="AE515" s="26"/>
    </row>
    <row r="516" spans="1:35" x14ac:dyDescent="0.2">
      <c r="A516" s="1"/>
      <c r="C516" s="19" t="s">
        <v>1151</v>
      </c>
      <c r="D516" s="20" t="s">
        <v>883</v>
      </c>
      <c r="E516" s="59">
        <v>42690</v>
      </c>
      <c r="F516" s="30">
        <v>1603</v>
      </c>
      <c r="G516" s="30">
        <v>6</v>
      </c>
      <c r="H516" s="26"/>
      <c r="I516" s="26"/>
      <c r="J516" s="26"/>
      <c r="K516" s="26"/>
      <c r="L516" s="26"/>
      <c r="M516" s="26"/>
      <c r="N516" s="26"/>
      <c r="O516" s="26"/>
      <c r="P516" s="26"/>
      <c r="Q516" s="26">
        <v>0.21579999999999999</v>
      </c>
      <c r="R516" s="26">
        <v>-3.0300000000000001E-2</v>
      </c>
      <c r="S516" s="26">
        <v>0.25109999999999999</v>
      </c>
      <c r="T516" s="26">
        <v>0.313</v>
      </c>
      <c r="U516" s="26">
        <v>-6.3E-2</v>
      </c>
      <c r="V516" s="26">
        <v>-0.23899999999999999</v>
      </c>
      <c r="W516" s="26">
        <v>2E-3</v>
      </c>
      <c r="X516" s="23" t="str">
        <f t="shared" si="29"/>
        <v xml:space="preserve"> </v>
      </c>
      <c r="Y516" s="23" t="str">
        <f t="shared" si="30"/>
        <v xml:space="preserve"> </v>
      </c>
      <c r="Z516" s="23" t="str">
        <f t="shared" si="31"/>
        <v xml:space="preserve"> </v>
      </c>
      <c r="AA516" s="48" t="str">
        <f t="shared" si="32"/>
        <v xml:space="preserve"> </v>
      </c>
      <c r="AB516" s="41">
        <v>1.7000000000000001E-2</v>
      </c>
      <c r="AC516" s="26" t="s">
        <v>11</v>
      </c>
      <c r="AD516" s="26">
        <v>1.77E-2</v>
      </c>
      <c r="AE516" s="26" t="s">
        <v>11</v>
      </c>
    </row>
    <row r="517" spans="1:35" x14ac:dyDescent="0.2">
      <c r="A517" s="1"/>
      <c r="C517" s="19" t="s">
        <v>1152</v>
      </c>
      <c r="D517" s="20" t="s">
        <v>1153</v>
      </c>
      <c r="E517" s="59"/>
      <c r="F517" s="30">
        <v>1603</v>
      </c>
      <c r="G517" s="30"/>
      <c r="H517" s="26"/>
      <c r="I517" s="26"/>
      <c r="J517" s="26"/>
      <c r="K517" s="26"/>
      <c r="L517" s="26"/>
      <c r="M517" s="26"/>
      <c r="N517" s="26"/>
      <c r="O517" s="26"/>
      <c r="P517" s="26"/>
      <c r="Q517" s="26">
        <v>0.32800000000000001</v>
      </c>
      <c r="R517" s="26">
        <v>-9.9400000000000002E-2</v>
      </c>
      <c r="S517" s="26">
        <v>0.22370000000000001</v>
      </c>
      <c r="T517" s="26">
        <v>0.36799999999999999</v>
      </c>
      <c r="U517" s="26">
        <v>-3.3000000000000002E-2</v>
      </c>
      <c r="V517" s="26">
        <v>-0.17899999999999999</v>
      </c>
      <c r="W517" s="26">
        <v>0.152</v>
      </c>
      <c r="X517" s="23" t="str">
        <f t="shared" si="29"/>
        <v xml:space="preserve"> </v>
      </c>
      <c r="Y517" s="23" t="str">
        <f t="shared" si="30"/>
        <v xml:space="preserve"> </v>
      </c>
      <c r="Z517" s="23" t="str">
        <f t="shared" si="31"/>
        <v xml:space="preserve"> </v>
      </c>
      <c r="AA517" s="48" t="str">
        <f t="shared" si="32"/>
        <v xml:space="preserve"> </v>
      </c>
      <c r="AB517" s="41"/>
      <c r="AC517" s="26"/>
      <c r="AD517" s="26"/>
      <c r="AE517" s="26" t="s">
        <v>11</v>
      </c>
    </row>
    <row r="518" spans="1:35" x14ac:dyDescent="0.2">
      <c r="A518" s="1"/>
      <c r="C518" s="42" t="s">
        <v>1463</v>
      </c>
      <c r="D518" s="20" t="s">
        <v>1462</v>
      </c>
      <c r="E518" s="59"/>
      <c r="F518" s="30">
        <v>76</v>
      </c>
      <c r="G518" s="30">
        <v>6</v>
      </c>
      <c r="H518" s="23"/>
      <c r="I518" s="26"/>
      <c r="J518" s="26"/>
      <c r="K518" s="26"/>
      <c r="L518" s="26"/>
      <c r="M518" s="26"/>
      <c r="N518" s="26"/>
      <c r="O518" s="26"/>
      <c r="P518" s="26"/>
      <c r="Q518" s="26">
        <v>0.38700000000000001</v>
      </c>
      <c r="R518" s="26">
        <v>-0.16300000000000001</v>
      </c>
      <c r="S518" s="26">
        <v>0.309</v>
      </c>
      <c r="T518" s="26">
        <v>3.6999999999999998E-2</v>
      </c>
      <c r="U518" s="26">
        <v>7.0000000000000007E-2</v>
      </c>
      <c r="V518" s="26">
        <v>-0.16600000000000001</v>
      </c>
      <c r="W518" s="26">
        <v>0.13780000000000001</v>
      </c>
      <c r="X518" s="23" t="str">
        <f t="shared" si="29"/>
        <v xml:space="preserve"> </v>
      </c>
      <c r="Y518" s="23" t="str">
        <f t="shared" si="30"/>
        <v xml:space="preserve"> </v>
      </c>
      <c r="Z518" s="23" t="str">
        <f t="shared" si="31"/>
        <v xml:space="preserve"> </v>
      </c>
      <c r="AA518" s="48" t="str">
        <f t="shared" si="32"/>
        <v xml:space="preserve"> </v>
      </c>
      <c r="AB518" s="41">
        <v>1.6500000000000001E-2</v>
      </c>
      <c r="AC518" s="26"/>
      <c r="AD518" s="26">
        <v>1.6500000000000001E-2</v>
      </c>
      <c r="AE518" s="26"/>
    </row>
    <row r="519" spans="1:35" x14ac:dyDescent="0.2">
      <c r="A519" s="19" t="s">
        <v>743</v>
      </c>
      <c r="C519" s="19" t="s">
        <v>911</v>
      </c>
      <c r="D519" s="20" t="s">
        <v>560</v>
      </c>
      <c r="E519" s="59">
        <v>39058</v>
      </c>
      <c r="F519" s="30">
        <v>1778</v>
      </c>
      <c r="G519" s="30">
        <v>6</v>
      </c>
      <c r="H519" s="23">
        <v>-0.25600000000000001</v>
      </c>
      <c r="I519" s="26">
        <v>9.4E-2</v>
      </c>
      <c r="J519" s="26">
        <v>0.27800000000000002</v>
      </c>
      <c r="K519" s="26">
        <v>-7.4999999999999997E-2</v>
      </c>
      <c r="L519" s="26">
        <v>7.9000000000000001E-2</v>
      </c>
      <c r="M519" s="26">
        <v>0.249</v>
      </c>
      <c r="N519" s="26">
        <v>0.106</v>
      </c>
      <c r="O519" s="26">
        <v>0.22800000000000001</v>
      </c>
      <c r="P519" s="26">
        <v>8.2000000000000003E-2</v>
      </c>
      <c r="Q519" s="28">
        <v>0.15129999999999999</v>
      </c>
      <c r="R519" s="28">
        <v>-0.13550000000000001</v>
      </c>
      <c r="S519" s="28">
        <v>0.22370000000000001</v>
      </c>
      <c r="T519" s="28">
        <v>0.08</v>
      </c>
      <c r="U519" s="28">
        <v>0.13800000000000001</v>
      </c>
      <c r="V519" s="28">
        <v>-0.14299999999999999</v>
      </c>
      <c r="W519" s="28">
        <v>0.13300000000000001</v>
      </c>
      <c r="X519" s="23">
        <f t="shared" si="29"/>
        <v>1.7696997597845474</v>
      </c>
      <c r="Y519" s="23">
        <f t="shared" si="30"/>
        <v>1.6626346660352591</v>
      </c>
      <c r="Z519" s="23">
        <f t="shared" si="31"/>
        <v>1.6677701235230398</v>
      </c>
      <c r="AA519" s="48">
        <f t="shared" si="32"/>
        <v>6.5741906841411346E-2</v>
      </c>
      <c r="AB519" s="26">
        <v>8.9999999999999993E-3</v>
      </c>
      <c r="AC519" s="20" t="s">
        <v>11</v>
      </c>
      <c r="AD519" s="26">
        <v>8.9999999999999993E-3</v>
      </c>
      <c r="AE519" s="26" t="s">
        <v>11</v>
      </c>
      <c r="AI519" s="34"/>
    </row>
    <row r="520" spans="1:35" x14ac:dyDescent="0.2">
      <c r="C520" s="19" t="s">
        <v>912</v>
      </c>
      <c r="D520" s="20" t="s">
        <v>913</v>
      </c>
      <c r="E520" s="59"/>
      <c r="F520" s="30">
        <v>1778</v>
      </c>
      <c r="G520" s="30">
        <v>6</v>
      </c>
      <c r="H520" s="23"/>
      <c r="I520" s="26"/>
      <c r="J520" s="26"/>
      <c r="K520" s="26"/>
      <c r="L520" s="26"/>
      <c r="M520" s="26"/>
      <c r="N520" s="26"/>
      <c r="O520" s="26"/>
      <c r="P520" s="26"/>
      <c r="Q520" s="28">
        <v>0.16020000000000001</v>
      </c>
      <c r="R520" s="28">
        <v>-0.12820000000000001</v>
      </c>
      <c r="S520" s="28">
        <v>0.2324</v>
      </c>
      <c r="T520" s="28">
        <v>8.8999999999999996E-2</v>
      </c>
      <c r="U520" s="28">
        <v>0.14299999999999999</v>
      </c>
      <c r="V520" s="28">
        <v>-0.13300000000000001</v>
      </c>
      <c r="W520" s="28"/>
      <c r="X520" s="23" t="str">
        <f t="shared" ref="X520:X583" si="33" xml:space="preserve">
IF(
COUNTBLANK(H520:W520)&gt;0," ",
((1+H520)*(1+I520)*(1+J520)*(1+K520)*(1+L520)*(1+M520)*(1+N520)*(1+O520)*(1+P520)*(1+Q520)*(1+R520)*(1+S520)*(1+T520)*(1+U520)*(1+V520)*(1+W520))-1
)</f>
        <v xml:space="preserve"> </v>
      </c>
      <c r="Y520" s="23" t="str">
        <f t="shared" ref="Y520:Y583" si="34" xml:space="preserve">
IF(
COUNTBLANK(K520:W520)&gt;0," ",
((1+K520)*(1+L520)*(1+M520)*(1+N520)*(1+O520)*(1+P520)*(1+Q520)*(1+R520)*(1+S520)*(1+T520)*(1+U520)*(1+V520)*(1+W520))-1
)</f>
        <v xml:space="preserve"> </v>
      </c>
      <c r="Z520" s="23" t="str">
        <f t="shared" ref="Z520:Z583" si="35" xml:space="preserve">
IF(
COUNTBLANK(M520:W520)&gt;0," ",
((1+M520)*(1+N520)*(1+O520)*(1+P520)*(1+Q520)*(1+R520)*(1+S520)*(1+T520)*(1+U520)*(1+V520)*(1+W520))-1
)</f>
        <v xml:space="preserve"> </v>
      </c>
      <c r="AA520" s="48" t="str">
        <f t="shared" si="32"/>
        <v xml:space="preserve"> </v>
      </c>
      <c r="AB520" s="26"/>
      <c r="AD520" s="26">
        <v>2.3E-3</v>
      </c>
      <c r="AE520" s="26" t="s">
        <v>11</v>
      </c>
      <c r="AI520" s="34"/>
    </row>
    <row r="521" spans="1:35" ht="15" customHeight="1" x14ac:dyDescent="0.2">
      <c r="C521" s="19" t="s">
        <v>1206</v>
      </c>
      <c r="D521" s="20" t="s">
        <v>1207</v>
      </c>
      <c r="E521" s="59">
        <v>41375</v>
      </c>
      <c r="F521" s="30">
        <v>1778</v>
      </c>
      <c r="G521" s="30">
        <v>6</v>
      </c>
      <c r="H521" s="23"/>
      <c r="I521" s="26"/>
      <c r="J521" s="26"/>
      <c r="K521" s="26"/>
      <c r="L521" s="26"/>
      <c r="M521" s="26"/>
      <c r="N521" s="26">
        <v>9.1700000000000004E-2</v>
      </c>
      <c r="O521" s="26">
        <v>9.5799999999999996E-2</v>
      </c>
      <c r="P521" s="26">
        <v>-1.67E-2</v>
      </c>
      <c r="Q521" s="28">
        <v>0.23649999999999999</v>
      </c>
      <c r="R521" s="28">
        <v>-0.20930000000000001</v>
      </c>
      <c r="S521" s="28">
        <v>0.16350000000000001</v>
      </c>
      <c r="T521" s="28">
        <v>9.1999999999999998E-2</v>
      </c>
      <c r="U521" s="28"/>
      <c r="V521" s="28"/>
      <c r="W521" s="28"/>
      <c r="X521" s="23" t="str">
        <f t="shared" si="33"/>
        <v xml:space="preserve"> </v>
      </c>
      <c r="Y521" s="23" t="str">
        <f t="shared" si="34"/>
        <v xml:space="preserve"> </v>
      </c>
      <c r="Z521" s="23" t="str">
        <f t="shared" si="35"/>
        <v xml:space="preserve"> </v>
      </c>
      <c r="AA521" s="48" t="str">
        <f t="shared" si="32"/>
        <v xml:space="preserve"> </v>
      </c>
      <c r="AB521" s="26">
        <v>1.7000000000000001E-2</v>
      </c>
      <c r="AD521" s="26">
        <v>2.1299999999999999E-2</v>
      </c>
      <c r="AE521" s="26" t="s">
        <v>11</v>
      </c>
      <c r="AI521" s="34"/>
    </row>
    <row r="522" spans="1:35" x14ac:dyDescent="0.2">
      <c r="C522" s="42" t="s">
        <v>1369</v>
      </c>
      <c r="E522" s="59"/>
      <c r="F522" s="30"/>
      <c r="G522" s="30"/>
      <c r="H522" s="23"/>
      <c r="I522" s="26"/>
      <c r="J522" s="26"/>
      <c r="K522" s="26"/>
      <c r="L522" s="26"/>
      <c r="M522" s="26"/>
      <c r="N522" s="23"/>
      <c r="O522" s="26"/>
      <c r="P522" s="23"/>
      <c r="Q522" s="23"/>
      <c r="R522" s="23"/>
      <c r="S522" s="23"/>
      <c r="T522" s="23"/>
      <c r="U522" s="23"/>
      <c r="V522" s="23"/>
      <c r="W522" s="23"/>
      <c r="X522" s="23" t="str">
        <f t="shared" si="33"/>
        <v xml:space="preserve"> </v>
      </c>
      <c r="Y522" s="23" t="str">
        <f t="shared" si="34"/>
        <v xml:space="preserve"> </v>
      </c>
      <c r="Z522" s="23" t="str">
        <f t="shared" si="35"/>
        <v xml:space="preserve"> </v>
      </c>
      <c r="AA522" s="48" t="str">
        <f t="shared" si="32"/>
        <v xml:space="preserve"> </v>
      </c>
      <c r="AB522" s="26"/>
      <c r="AD522" s="26"/>
    </row>
    <row r="523" spans="1:35" x14ac:dyDescent="0.2">
      <c r="A523" s="1"/>
      <c r="C523" s="19" t="s">
        <v>1246</v>
      </c>
      <c r="D523" s="20" t="s">
        <v>1247</v>
      </c>
      <c r="E523" s="59">
        <v>37223</v>
      </c>
      <c r="F523" s="30">
        <v>637</v>
      </c>
      <c r="G523" s="30">
        <v>6</v>
      </c>
      <c r="H523" s="23"/>
      <c r="I523" s="26">
        <v>8.7999999999999995E-2</v>
      </c>
      <c r="J523" s="26">
        <v>0.317</v>
      </c>
      <c r="K523" s="26">
        <v>-0.105</v>
      </c>
      <c r="L523" s="26">
        <v>5.8000000000000003E-2</v>
      </c>
      <c r="M523" s="26">
        <v>0.25729999999999997</v>
      </c>
      <c r="N523" s="26">
        <v>0.1152</v>
      </c>
      <c r="O523" s="26">
        <v>0.22689999999999999</v>
      </c>
      <c r="P523" s="26">
        <v>0.12659999999999999</v>
      </c>
      <c r="Q523" s="26">
        <v>0.1298</v>
      </c>
      <c r="R523" s="26">
        <v>-0.16420000000000001</v>
      </c>
      <c r="S523" s="26">
        <v>0.12870000000000001</v>
      </c>
      <c r="T523" s="26">
        <v>-3.3000000000000002E-2</v>
      </c>
      <c r="U523" s="26">
        <v>0.2</v>
      </c>
      <c r="V523" s="26">
        <v>-4.0000000000000001E-3</v>
      </c>
      <c r="W523" s="26">
        <v>0.14899999999999999</v>
      </c>
      <c r="X523" s="23" t="str">
        <f t="shared" si="33"/>
        <v xml:space="preserve"> </v>
      </c>
      <c r="Y523" s="23">
        <f t="shared" si="34"/>
        <v>1.5974598438085268</v>
      </c>
      <c r="Z523" s="23">
        <f t="shared" si="35"/>
        <v>1.743090519488153</v>
      </c>
      <c r="AA523" s="48" t="str">
        <f t="shared" si="32"/>
        <v xml:space="preserve"> </v>
      </c>
      <c r="AB523" s="41">
        <v>1.67E-2</v>
      </c>
      <c r="AC523" s="26" t="s">
        <v>11</v>
      </c>
      <c r="AD523" s="26">
        <v>1.72E-2</v>
      </c>
      <c r="AE523" s="26" t="s">
        <v>11</v>
      </c>
    </row>
    <row r="524" spans="1:35" x14ac:dyDescent="0.2">
      <c r="A524" s="1"/>
      <c r="C524" s="42" t="s">
        <v>1371</v>
      </c>
      <c r="E524" s="59"/>
      <c r="F524" s="30"/>
      <c r="G524" s="33"/>
      <c r="H524" s="23"/>
      <c r="I524" s="26"/>
      <c r="J524" s="26"/>
      <c r="K524" s="26"/>
      <c r="L524" s="26"/>
      <c r="M524" s="26"/>
      <c r="N524" s="26"/>
      <c r="X524" s="23" t="str">
        <f t="shared" si="33"/>
        <v xml:space="preserve"> </v>
      </c>
      <c r="Y524" s="23" t="str">
        <f t="shared" si="34"/>
        <v xml:space="preserve"> </v>
      </c>
      <c r="Z524" s="23" t="str">
        <f t="shared" si="35"/>
        <v xml:space="preserve"> </v>
      </c>
      <c r="AA524" s="48" t="str">
        <f t="shared" si="32"/>
        <v xml:space="preserve"> </v>
      </c>
      <c r="AB524" s="41"/>
      <c r="AC524" s="26"/>
      <c r="AE524" s="26"/>
    </row>
    <row r="525" spans="1:35" x14ac:dyDescent="0.2">
      <c r="A525" s="1"/>
      <c r="C525" s="19" t="s">
        <v>1364</v>
      </c>
      <c r="D525" s="20" t="s">
        <v>1363</v>
      </c>
      <c r="E525" s="59"/>
      <c r="F525" s="30">
        <v>296</v>
      </c>
      <c r="G525" s="33"/>
      <c r="H525" s="23"/>
      <c r="I525" s="26"/>
      <c r="J525" s="26"/>
      <c r="K525" s="26"/>
      <c r="L525" s="26"/>
      <c r="M525" s="26"/>
      <c r="N525" s="26"/>
      <c r="O525" s="26"/>
      <c r="P525" s="26"/>
      <c r="Q525" s="26">
        <v>9.3899999999999997E-2</v>
      </c>
      <c r="R525" s="26">
        <v>-0.1138</v>
      </c>
      <c r="S525" s="26">
        <v>0.29389999999999999</v>
      </c>
      <c r="T525" s="26">
        <v>0.16700000000000001</v>
      </c>
      <c r="U525" s="26">
        <v>8.5000000000000006E-2</v>
      </c>
      <c r="V525" s="26">
        <v>-0.185</v>
      </c>
      <c r="W525" s="26">
        <v>4.7E-2</v>
      </c>
      <c r="X525" s="23" t="str">
        <f t="shared" si="33"/>
        <v xml:space="preserve"> </v>
      </c>
      <c r="Y525" s="23" t="str">
        <f t="shared" si="34"/>
        <v xml:space="preserve"> </v>
      </c>
      <c r="Z525" s="23" t="str">
        <f t="shared" si="35"/>
        <v xml:space="preserve"> </v>
      </c>
      <c r="AA525" s="48" t="str">
        <f t="shared" si="32"/>
        <v xml:space="preserve"> </v>
      </c>
      <c r="AB525" s="41"/>
      <c r="AC525" s="26"/>
      <c r="AD525" s="26"/>
      <c r="AE525" s="26"/>
    </row>
    <row r="526" spans="1:35" x14ac:dyDescent="0.2">
      <c r="C526" s="42" t="s">
        <v>1562</v>
      </c>
      <c r="E526" s="59"/>
      <c r="F526" s="30"/>
      <c r="G526" s="30"/>
      <c r="H526" s="23"/>
      <c r="I526" s="26"/>
      <c r="J526" s="26"/>
      <c r="K526" s="26"/>
      <c r="L526" s="26"/>
      <c r="M526" s="26"/>
      <c r="N526" s="26">
        <v>0.11409999999999999</v>
      </c>
      <c r="O526" s="26">
        <v>0.216</v>
      </c>
      <c r="P526" s="26">
        <v>6.7799999999999999E-2</v>
      </c>
      <c r="Q526" s="26">
        <v>0.18329999999999999</v>
      </c>
      <c r="R526" s="26">
        <v>-0.183</v>
      </c>
      <c r="S526" s="26">
        <v>0.193</v>
      </c>
      <c r="T526" s="26">
        <v>8.2000000000000003E-2</v>
      </c>
      <c r="U526" s="26">
        <v>4.7E-2</v>
      </c>
      <c r="V526" s="26"/>
      <c r="W526" s="26"/>
      <c r="X526" s="23" t="str">
        <f t="shared" si="33"/>
        <v xml:space="preserve"> </v>
      </c>
      <c r="Y526" s="23" t="str">
        <f t="shared" si="34"/>
        <v xml:space="preserve"> </v>
      </c>
      <c r="Z526" s="23" t="str">
        <f t="shared" si="35"/>
        <v xml:space="preserve"> </v>
      </c>
      <c r="AA526" s="48" t="str">
        <f t="shared" si="32"/>
        <v xml:space="preserve"> </v>
      </c>
      <c r="AB526" s="26"/>
      <c r="AD526" s="26"/>
    </row>
    <row r="527" spans="1:35" x14ac:dyDescent="0.2">
      <c r="A527" s="1"/>
      <c r="C527" s="19" t="s">
        <v>892</v>
      </c>
      <c r="D527" s="20" t="s">
        <v>890</v>
      </c>
      <c r="E527" s="59">
        <v>40542</v>
      </c>
      <c r="F527" s="30">
        <v>7</v>
      </c>
      <c r="G527" s="33"/>
      <c r="H527" s="26"/>
      <c r="I527" s="26"/>
      <c r="J527" s="26"/>
      <c r="K527" s="26"/>
      <c r="L527" s="26">
        <v>0.13600000000000001</v>
      </c>
      <c r="M527" s="26">
        <v>0.49399999999999999</v>
      </c>
      <c r="N527" s="26">
        <v>0.125</v>
      </c>
      <c r="O527" s="26">
        <v>9.6000000000000002E-2</v>
      </c>
      <c r="P527" s="26">
        <v>-1E-3</v>
      </c>
      <c r="Q527" s="26">
        <v>0.30199999999999999</v>
      </c>
      <c r="R527" s="26">
        <v>-0.23799999999999999</v>
      </c>
      <c r="S527" s="26"/>
      <c r="T527" s="26"/>
      <c r="U527" s="26"/>
      <c r="V527" s="26">
        <v>-0.1981</v>
      </c>
      <c r="W527" s="26">
        <v>9.8000000000000004E-2</v>
      </c>
      <c r="X527" s="23" t="str">
        <f t="shared" si="33"/>
        <v xml:space="preserve"> </v>
      </c>
      <c r="Y527" s="23" t="str">
        <f t="shared" si="34"/>
        <v xml:space="preserve"> </v>
      </c>
      <c r="Z527" s="23" t="str">
        <f t="shared" si="35"/>
        <v xml:space="preserve"> </v>
      </c>
      <c r="AA527" s="48" t="str">
        <f t="shared" si="32"/>
        <v xml:space="preserve"> </v>
      </c>
      <c r="AB527" s="41">
        <v>3.9699999999999999E-2</v>
      </c>
      <c r="AC527" s="26" t="s">
        <v>891</v>
      </c>
      <c r="AD527" s="26">
        <v>4.0099999999999997E-2</v>
      </c>
      <c r="AE527" s="26" t="s">
        <v>11</v>
      </c>
    </row>
    <row r="528" spans="1:35" x14ac:dyDescent="0.2">
      <c r="A528" s="1"/>
      <c r="C528" s="42" t="s">
        <v>1368</v>
      </c>
      <c r="E528" s="59"/>
      <c r="F528" s="30"/>
      <c r="G528" s="33"/>
      <c r="H528" s="23"/>
      <c r="I528" s="26"/>
      <c r="J528" s="26"/>
      <c r="K528" s="26"/>
      <c r="L528" s="26"/>
      <c r="M528" s="26"/>
      <c r="N528" s="26"/>
      <c r="X528" s="23" t="str">
        <f t="shared" si="33"/>
        <v xml:space="preserve"> </v>
      </c>
      <c r="Y528" s="23" t="str">
        <f t="shared" si="34"/>
        <v xml:space="preserve"> </v>
      </c>
      <c r="Z528" s="23" t="str">
        <f t="shared" si="35"/>
        <v xml:space="preserve"> </v>
      </c>
      <c r="AA528" s="48" t="str">
        <f t="shared" si="32"/>
        <v xml:space="preserve"> </v>
      </c>
      <c r="AB528" s="41"/>
      <c r="AC528" s="26"/>
      <c r="AE528" s="26"/>
    </row>
    <row r="529" spans="1:31" x14ac:dyDescent="0.2">
      <c r="A529" s="1"/>
      <c r="C529" s="42" t="s">
        <v>1365</v>
      </c>
      <c r="E529" s="59"/>
      <c r="F529" s="30"/>
      <c r="G529" s="33"/>
      <c r="H529" s="23"/>
      <c r="I529" s="26"/>
      <c r="J529" s="26"/>
      <c r="K529" s="26"/>
      <c r="L529" s="26"/>
      <c r="M529" s="26"/>
      <c r="N529" s="26"/>
      <c r="X529" s="23" t="str">
        <f t="shared" si="33"/>
        <v xml:space="preserve"> </v>
      </c>
      <c r="Y529" s="23" t="str">
        <f t="shared" si="34"/>
        <v xml:space="preserve"> </v>
      </c>
      <c r="Z529" s="23" t="str">
        <f t="shared" si="35"/>
        <v xml:space="preserve"> </v>
      </c>
      <c r="AA529" s="48" t="str">
        <f t="shared" si="32"/>
        <v xml:space="preserve"> </v>
      </c>
      <c r="AB529" s="41"/>
      <c r="AC529" s="26"/>
      <c r="AE529" s="26"/>
    </row>
    <row r="530" spans="1:31" x14ac:dyDescent="0.2">
      <c r="A530" s="1"/>
      <c r="C530" s="42" t="s">
        <v>1366</v>
      </c>
      <c r="E530" s="59"/>
      <c r="F530" s="30"/>
      <c r="G530" s="33"/>
      <c r="H530" s="23"/>
      <c r="I530" s="26"/>
      <c r="J530" s="26"/>
      <c r="K530" s="26"/>
      <c r="L530" s="26"/>
      <c r="M530" s="26"/>
      <c r="N530" s="26"/>
      <c r="X530" s="23" t="str">
        <f t="shared" si="33"/>
        <v xml:space="preserve"> </v>
      </c>
      <c r="Y530" s="23" t="str">
        <f t="shared" si="34"/>
        <v xml:space="preserve"> </v>
      </c>
      <c r="Z530" s="23" t="str">
        <f t="shared" si="35"/>
        <v xml:space="preserve"> </v>
      </c>
      <c r="AA530" s="48" t="str">
        <f t="shared" si="32"/>
        <v xml:space="preserve"> </v>
      </c>
      <c r="AB530" s="41"/>
      <c r="AC530" s="26"/>
      <c r="AE530" s="26"/>
    </row>
    <row r="531" spans="1:31" x14ac:dyDescent="0.2">
      <c r="A531" s="1"/>
      <c r="C531" s="42" t="s">
        <v>1367</v>
      </c>
      <c r="E531" s="59"/>
      <c r="F531" s="30"/>
      <c r="G531" s="33"/>
      <c r="H531" s="23"/>
      <c r="I531" s="26"/>
      <c r="J531" s="26"/>
      <c r="K531" s="26"/>
      <c r="L531" s="26"/>
      <c r="M531" s="26"/>
      <c r="N531" s="26"/>
      <c r="X531" s="23" t="str">
        <f t="shared" si="33"/>
        <v xml:space="preserve"> </v>
      </c>
      <c r="Y531" s="23" t="str">
        <f t="shared" si="34"/>
        <v xml:space="preserve"> </v>
      </c>
      <c r="Z531" s="23" t="str">
        <f t="shared" si="35"/>
        <v xml:space="preserve"> </v>
      </c>
      <c r="AA531" s="48" t="str">
        <f t="shared" si="32"/>
        <v xml:space="preserve"> </v>
      </c>
      <c r="AB531" s="41"/>
      <c r="AC531" s="26"/>
      <c r="AE531" s="26"/>
    </row>
    <row r="532" spans="1:31" x14ac:dyDescent="0.2">
      <c r="A532" s="1"/>
      <c r="C532" s="42" t="s">
        <v>1370</v>
      </c>
      <c r="E532" s="59"/>
      <c r="F532" s="30"/>
      <c r="G532" s="33"/>
      <c r="H532" s="23"/>
      <c r="I532" s="26"/>
      <c r="J532" s="26"/>
      <c r="K532" s="26"/>
      <c r="L532" s="26"/>
      <c r="M532" s="26"/>
      <c r="N532" s="26"/>
      <c r="X532" s="23" t="str">
        <f t="shared" si="33"/>
        <v xml:space="preserve"> </v>
      </c>
      <c r="Y532" s="23" t="str">
        <f t="shared" si="34"/>
        <v xml:space="preserve"> </v>
      </c>
      <c r="Z532" s="23" t="str">
        <f t="shared" si="35"/>
        <v xml:space="preserve"> </v>
      </c>
      <c r="AA532" s="48" t="str">
        <f t="shared" si="32"/>
        <v xml:space="preserve"> </v>
      </c>
      <c r="AB532" s="41"/>
      <c r="AC532" s="26"/>
      <c r="AE532" s="26"/>
    </row>
    <row r="533" spans="1:31" x14ac:dyDescent="0.2">
      <c r="A533" s="1"/>
      <c r="C533" s="19" t="s">
        <v>1776</v>
      </c>
      <c r="D533" s="20" t="s">
        <v>511</v>
      </c>
      <c r="E533" s="59">
        <v>36676</v>
      </c>
      <c r="F533" s="30">
        <v>37</v>
      </c>
      <c r="G533" s="30">
        <v>6</v>
      </c>
      <c r="H533" s="26">
        <v>-0.442</v>
      </c>
      <c r="I533" s="26">
        <v>0.15</v>
      </c>
      <c r="J533" s="26">
        <v>-4.2999999999999997E-2</v>
      </c>
      <c r="K533" s="26">
        <v>-0.17399999999999999</v>
      </c>
      <c r="L533" s="26">
        <v>0.21299999999999999</v>
      </c>
      <c r="M533" s="26">
        <v>0.51700000000000002</v>
      </c>
      <c r="N533" s="26">
        <v>5.8999999999999997E-2</v>
      </c>
      <c r="O533" s="26">
        <v>8.7999999999999995E-2</v>
      </c>
      <c r="P533" s="26">
        <v>-6.0000000000000001E-3</v>
      </c>
      <c r="Q533" s="26">
        <v>0.17510000000000001</v>
      </c>
      <c r="R533" s="26">
        <v>-0.129</v>
      </c>
      <c r="S533" s="26">
        <v>0.1915</v>
      </c>
      <c r="T533" s="26">
        <v>0.155</v>
      </c>
      <c r="U533" s="26">
        <v>4.3999999999999997E-2</v>
      </c>
      <c r="V533" s="26"/>
      <c r="W533" s="26"/>
      <c r="X533" s="23" t="str">
        <f t="shared" si="33"/>
        <v xml:space="preserve"> </v>
      </c>
      <c r="Y533" s="23" t="str">
        <f t="shared" si="34"/>
        <v xml:space="preserve"> </v>
      </c>
      <c r="Z533" s="23" t="str">
        <f t="shared" si="35"/>
        <v xml:space="preserve"> </v>
      </c>
      <c r="AA533" s="48" t="str">
        <f t="shared" si="32"/>
        <v xml:space="preserve"> </v>
      </c>
      <c r="AB533" s="26">
        <v>1.2E-2</v>
      </c>
      <c r="AC533" s="20" t="s">
        <v>11</v>
      </c>
      <c r="AD533" s="26">
        <v>1.1299999999999999E-2</v>
      </c>
      <c r="AE533" s="26" t="s">
        <v>11</v>
      </c>
    </row>
    <row r="534" spans="1:31" x14ac:dyDescent="0.2">
      <c r="A534" s="1"/>
      <c r="E534" s="64"/>
      <c r="F534" s="30"/>
      <c r="G534" s="30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3" t="str">
        <f t="shared" si="33"/>
        <v xml:space="preserve"> </v>
      </c>
      <c r="Y534" s="23" t="str">
        <f t="shared" si="34"/>
        <v xml:space="preserve"> </v>
      </c>
      <c r="Z534" s="23" t="str">
        <f t="shared" si="35"/>
        <v xml:space="preserve"> </v>
      </c>
      <c r="AA534" s="48" t="str">
        <f t="shared" si="32"/>
        <v xml:space="preserve"> </v>
      </c>
      <c r="AB534" s="26"/>
      <c r="AD534" s="26"/>
      <c r="AE534" s="26"/>
    </row>
    <row r="535" spans="1:31" s="12" customFormat="1" x14ac:dyDescent="0.2">
      <c r="C535" s="1" t="s">
        <v>889</v>
      </c>
      <c r="E535" s="65"/>
      <c r="H535" s="12">
        <v>-0.40600000000000003</v>
      </c>
      <c r="I535" s="12">
        <v>7.5999999999999998E-2</v>
      </c>
      <c r="J535" s="12">
        <v>0.01</v>
      </c>
      <c r="K535" s="12">
        <v>-0.17</v>
      </c>
      <c r="L535" s="12">
        <v>0.20899999999999999</v>
      </c>
      <c r="M535" s="12">
        <v>0.54400000000000004</v>
      </c>
      <c r="N535" s="12">
        <v>9.9299999999999999E-2</v>
      </c>
      <c r="O535" s="12">
        <v>0.1173</v>
      </c>
      <c r="P535" s="12">
        <v>-2.0000000000000001E-4</v>
      </c>
      <c r="Q535" s="12">
        <v>0.21840000000000001</v>
      </c>
      <c r="R535" s="12">
        <v>-0.16259999999999999</v>
      </c>
      <c r="S535" s="12">
        <v>0.1767</v>
      </c>
      <c r="T535" s="12">
        <v>6.9900000000000004E-2</v>
      </c>
      <c r="U535" s="12">
        <v>0.12379999999999999</v>
      </c>
      <c r="X535" s="23" t="str">
        <f t="shared" si="33"/>
        <v xml:space="preserve"> </v>
      </c>
      <c r="Y535" s="23" t="str">
        <f t="shared" si="34"/>
        <v xml:space="preserve"> </v>
      </c>
      <c r="Z535" s="23" t="str">
        <f t="shared" si="35"/>
        <v xml:space="preserve"> </v>
      </c>
      <c r="AA535" s="48" t="str">
        <f t="shared" si="32"/>
        <v xml:space="preserve"> </v>
      </c>
    </row>
    <row r="536" spans="1:31" s="1" customFormat="1" x14ac:dyDescent="0.2">
      <c r="C536" s="1" t="s">
        <v>893</v>
      </c>
      <c r="D536" s="2"/>
      <c r="E536" s="59"/>
      <c r="F536" s="11"/>
      <c r="G536" s="11"/>
      <c r="H536" s="14"/>
      <c r="I536" s="12"/>
      <c r="J536" s="12"/>
      <c r="K536" s="12"/>
      <c r="L536" s="12"/>
      <c r="M536" s="12"/>
      <c r="N536" s="12">
        <v>7.0400000000000004E-2</v>
      </c>
      <c r="O536" s="12">
        <v>0.23580000000000001</v>
      </c>
      <c r="P536" s="12">
        <v>6.9400000000000003E-2</v>
      </c>
      <c r="Q536" s="12">
        <v>0.108</v>
      </c>
      <c r="R536" s="12">
        <v>-9.6799999999999997E-2</v>
      </c>
      <c r="S536" s="12">
        <v>0.2167</v>
      </c>
      <c r="T536" s="12">
        <v>3.6999999999999998E-2</v>
      </c>
      <c r="U536" s="12"/>
      <c r="V536" s="12"/>
      <c r="W536" s="12"/>
      <c r="X536" s="23" t="str">
        <f t="shared" si="33"/>
        <v xml:space="preserve"> </v>
      </c>
      <c r="Y536" s="23" t="str">
        <f t="shared" si="34"/>
        <v xml:space="preserve"> </v>
      </c>
      <c r="Z536" s="23" t="str">
        <f t="shared" si="35"/>
        <v xml:space="preserve"> </v>
      </c>
      <c r="AA536" s="48" t="str">
        <f t="shared" si="32"/>
        <v xml:space="preserve"> </v>
      </c>
      <c r="AB536" s="12"/>
      <c r="AC536" s="2"/>
      <c r="AD536" s="12"/>
      <c r="AE536" s="2"/>
    </row>
    <row r="537" spans="1:31" s="1" customFormat="1" x14ac:dyDescent="0.2">
      <c r="C537" s="1" t="s">
        <v>1865</v>
      </c>
      <c r="D537" s="2"/>
      <c r="E537" s="59"/>
      <c r="F537" s="11"/>
      <c r="G537" s="11"/>
      <c r="H537" s="14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>
        <v>-4.4900000000000002E-2</v>
      </c>
      <c r="W537" s="12">
        <v>0.28560000000000002</v>
      </c>
      <c r="X537" s="23" t="str">
        <f t="shared" si="33"/>
        <v xml:space="preserve"> </v>
      </c>
      <c r="Y537" s="23" t="str">
        <f t="shared" si="34"/>
        <v xml:space="preserve"> </v>
      </c>
      <c r="Z537" s="23" t="str">
        <f t="shared" si="35"/>
        <v xml:space="preserve"> </v>
      </c>
      <c r="AA537" s="48" t="str">
        <f t="shared" si="32"/>
        <v xml:space="preserve"> </v>
      </c>
      <c r="AB537" s="12"/>
      <c r="AC537" s="2"/>
      <c r="AD537" s="12"/>
      <c r="AE537" s="2"/>
    </row>
    <row r="538" spans="1:31" x14ac:dyDescent="0.2">
      <c r="X538" s="23" t="str">
        <f t="shared" si="33"/>
        <v xml:space="preserve"> </v>
      </c>
      <c r="Y538" s="23" t="str">
        <f t="shared" si="34"/>
        <v xml:space="preserve"> </v>
      </c>
      <c r="Z538" s="23" t="str">
        <f t="shared" si="35"/>
        <v xml:space="preserve"> </v>
      </c>
      <c r="AA538" s="48" t="str">
        <f t="shared" si="32"/>
        <v xml:space="preserve"> </v>
      </c>
    </row>
    <row r="539" spans="1:31" x14ac:dyDescent="0.2">
      <c r="A539" s="1" t="s">
        <v>681</v>
      </c>
      <c r="E539" s="59"/>
      <c r="F539" s="30"/>
      <c r="G539" s="30"/>
      <c r="H539" s="23"/>
      <c r="I539" s="26"/>
      <c r="J539" s="26"/>
      <c r="K539" s="26"/>
      <c r="L539" s="26"/>
      <c r="M539" s="26"/>
      <c r="N539" s="23"/>
      <c r="O539" s="26"/>
      <c r="P539" s="23"/>
      <c r="Q539" s="23"/>
      <c r="R539" s="23"/>
      <c r="S539" s="23"/>
      <c r="T539" s="23"/>
      <c r="U539" s="23"/>
      <c r="V539" s="23"/>
      <c r="W539" s="23"/>
      <c r="X539" s="23" t="str">
        <f t="shared" si="33"/>
        <v xml:space="preserve"> </v>
      </c>
      <c r="Y539" s="23" t="str">
        <f t="shared" si="34"/>
        <v xml:space="preserve"> </v>
      </c>
      <c r="Z539" s="23" t="str">
        <f t="shared" si="35"/>
        <v xml:space="preserve"> </v>
      </c>
      <c r="AA539" s="48" t="str">
        <f t="shared" si="32"/>
        <v xml:space="preserve"> </v>
      </c>
      <c r="AB539" s="26"/>
      <c r="AD539" s="26"/>
    </row>
    <row r="540" spans="1:31" x14ac:dyDescent="0.2">
      <c r="A540" s="1"/>
      <c r="E540" s="59"/>
      <c r="F540" s="30"/>
      <c r="G540" s="30"/>
      <c r="H540" s="23"/>
      <c r="I540" s="26"/>
      <c r="J540" s="26"/>
      <c r="K540" s="26"/>
      <c r="L540" s="26"/>
      <c r="M540" s="26"/>
      <c r="N540" s="23"/>
      <c r="O540" s="26"/>
      <c r="P540" s="23"/>
      <c r="Q540" s="23"/>
      <c r="R540" s="23"/>
      <c r="S540" s="23"/>
      <c r="T540" s="23"/>
      <c r="U540" s="23"/>
      <c r="V540" s="23"/>
      <c r="W540" s="23"/>
      <c r="X540" s="23" t="str">
        <f t="shared" si="33"/>
        <v xml:space="preserve"> </v>
      </c>
      <c r="Y540" s="23" t="str">
        <f t="shared" si="34"/>
        <v xml:space="preserve"> </v>
      </c>
      <c r="Z540" s="23" t="str">
        <f t="shared" si="35"/>
        <v xml:space="preserve"> </v>
      </c>
      <c r="AA540" s="48" t="str">
        <f t="shared" si="32"/>
        <v xml:space="preserve"> </v>
      </c>
      <c r="AB540" s="26"/>
      <c r="AD540" s="26"/>
    </row>
    <row r="541" spans="1:31" x14ac:dyDescent="0.2">
      <c r="C541" s="19" t="s">
        <v>1283</v>
      </c>
      <c r="D541" s="20" t="s">
        <v>1284</v>
      </c>
      <c r="E541" s="59"/>
      <c r="F541" s="30"/>
      <c r="G541" s="30"/>
      <c r="H541" s="23"/>
      <c r="I541" s="26"/>
      <c r="J541" s="26"/>
      <c r="K541" s="26"/>
      <c r="L541" s="26"/>
      <c r="M541" s="26"/>
      <c r="N541" s="34"/>
      <c r="O541" s="26"/>
      <c r="P541" s="34"/>
      <c r="Q541" s="26">
        <v>8.6999999999999994E-2</v>
      </c>
      <c r="R541" s="26">
        <v>-0.17199999999999999</v>
      </c>
      <c r="S541" s="26">
        <v>0.34399999999999997</v>
      </c>
      <c r="T541" s="26">
        <v>-0.187</v>
      </c>
      <c r="U541" s="26">
        <v>0.246</v>
      </c>
      <c r="V541" s="26"/>
      <c r="W541" s="26"/>
      <c r="X541" s="23" t="str">
        <f t="shared" si="33"/>
        <v xml:space="preserve"> </v>
      </c>
      <c r="Y541" s="23" t="str">
        <f t="shared" si="34"/>
        <v xml:space="preserve"> </v>
      </c>
      <c r="Z541" s="23" t="str">
        <f t="shared" si="35"/>
        <v xml:space="preserve"> </v>
      </c>
      <c r="AA541" s="48" t="str">
        <f t="shared" si="32"/>
        <v xml:space="preserve"> </v>
      </c>
      <c r="AB541" s="26">
        <v>2.1700000000000001E-2</v>
      </c>
      <c r="AD541" s="26"/>
    </row>
    <row r="542" spans="1:31" x14ac:dyDescent="0.2">
      <c r="C542" s="19" t="s">
        <v>687</v>
      </c>
      <c r="D542" s="20" t="s">
        <v>688</v>
      </c>
      <c r="E542" s="59">
        <v>37834</v>
      </c>
      <c r="F542" s="30">
        <v>11</v>
      </c>
      <c r="G542" s="30">
        <v>6</v>
      </c>
      <c r="H542" s="23">
        <v>-0.50209999999999999</v>
      </c>
      <c r="I542" s="26">
        <v>0.34649999999999997</v>
      </c>
      <c r="J542" s="26">
        <v>3.1E-2</v>
      </c>
      <c r="K542" s="26">
        <v>-0.28089999999999998</v>
      </c>
      <c r="L542" s="26">
        <v>0.13780000000000001</v>
      </c>
      <c r="M542" s="26">
        <v>0.18970000000000001</v>
      </c>
      <c r="N542" s="26">
        <v>-1.8599999999999998E-2</v>
      </c>
      <c r="O542" s="26">
        <v>6.1899999999999997E-2</v>
      </c>
      <c r="P542" s="26">
        <v>8.8999999999999999E-3</v>
      </c>
      <c r="Q542" s="26">
        <v>0.15329999999999999</v>
      </c>
      <c r="R542" s="26">
        <v>-0.10100000000000001</v>
      </c>
      <c r="S542" s="26">
        <v>0.183</v>
      </c>
      <c r="T542" s="26">
        <v>-9.7000000000000003E-2</v>
      </c>
      <c r="U542" s="26">
        <v>0.3</v>
      </c>
      <c r="V542" s="26"/>
      <c r="W542" s="26"/>
      <c r="X542" s="23" t="str">
        <f t="shared" si="33"/>
        <v xml:space="preserve"> </v>
      </c>
      <c r="Y542" s="23" t="str">
        <f t="shared" si="34"/>
        <v xml:space="preserve"> </v>
      </c>
      <c r="Z542" s="23" t="str">
        <f t="shared" si="35"/>
        <v xml:space="preserve"> </v>
      </c>
      <c r="AA542" s="48" t="str">
        <f t="shared" si="32"/>
        <v xml:space="preserve"> </v>
      </c>
      <c r="AB542" s="26">
        <v>2.1299999999999999E-2</v>
      </c>
      <c r="AC542" s="20" t="s">
        <v>11</v>
      </c>
      <c r="AD542" s="26">
        <v>2.18E-2</v>
      </c>
      <c r="AE542" s="20" t="s">
        <v>9</v>
      </c>
    </row>
    <row r="543" spans="1:31" x14ac:dyDescent="0.2">
      <c r="A543" s="1"/>
      <c r="C543" s="19" t="s">
        <v>766</v>
      </c>
      <c r="D543" s="20" t="s">
        <v>732</v>
      </c>
      <c r="E543" s="59">
        <v>39035</v>
      </c>
      <c r="F543" s="30">
        <v>101</v>
      </c>
      <c r="G543" s="30">
        <v>6</v>
      </c>
      <c r="H543" s="23">
        <v>-0.74</v>
      </c>
      <c r="I543" s="26">
        <v>1.355</v>
      </c>
      <c r="J543" s="26">
        <v>0.28899999999999998</v>
      </c>
      <c r="K543" s="26">
        <v>-0.27100000000000002</v>
      </c>
      <c r="L543" s="26">
        <v>0.24099999999999999</v>
      </c>
      <c r="M543" s="26">
        <v>-5.8999999999999997E-2</v>
      </c>
      <c r="N543" s="26">
        <v>-0.26800000000000002</v>
      </c>
      <c r="O543" s="26">
        <v>-0.03</v>
      </c>
      <c r="P543" s="26">
        <v>0.32</v>
      </c>
      <c r="Q543" s="26">
        <v>0.1216</v>
      </c>
      <c r="R543" s="26">
        <v>-0.17050000000000001</v>
      </c>
      <c r="S543" s="26">
        <v>0.433</v>
      </c>
      <c r="T543" s="26">
        <v>-9.2999999999999999E-2</v>
      </c>
      <c r="U543" s="26"/>
      <c r="V543" s="26"/>
      <c r="W543" s="26"/>
      <c r="X543" s="23" t="str">
        <f t="shared" si="33"/>
        <v xml:space="preserve"> </v>
      </c>
      <c r="Y543" s="23" t="str">
        <f t="shared" si="34"/>
        <v xml:space="preserve"> </v>
      </c>
      <c r="Z543" s="23" t="str">
        <f t="shared" si="35"/>
        <v xml:space="preserve"> </v>
      </c>
      <c r="AA543" s="48" t="str">
        <f t="shared" si="32"/>
        <v xml:space="preserve"> </v>
      </c>
      <c r="AB543" s="26">
        <v>1.4E-2</v>
      </c>
      <c r="AC543" s="20" t="s">
        <v>11</v>
      </c>
      <c r="AD543" s="26">
        <v>1.9300000000000001E-2</v>
      </c>
      <c r="AE543" s="20" t="s">
        <v>11</v>
      </c>
    </row>
    <row r="544" spans="1:31" x14ac:dyDescent="0.2">
      <c r="C544" s="19" t="s">
        <v>806</v>
      </c>
      <c r="D544" s="20" t="s">
        <v>807</v>
      </c>
      <c r="E544" s="59"/>
      <c r="F544" s="30"/>
      <c r="G544" s="30"/>
      <c r="H544" s="23"/>
      <c r="I544" s="26"/>
      <c r="J544" s="26"/>
      <c r="K544" s="26"/>
      <c r="L544" s="26"/>
      <c r="M544" s="26"/>
      <c r="N544" s="23"/>
      <c r="O544" s="26"/>
      <c r="P544" s="23"/>
      <c r="Q544" s="23"/>
      <c r="R544" s="23"/>
      <c r="S544" s="23"/>
      <c r="T544" s="23"/>
      <c r="U544" s="23"/>
      <c r="V544" s="23"/>
      <c r="W544" s="23"/>
      <c r="X544" s="23" t="str">
        <f t="shared" si="33"/>
        <v xml:space="preserve"> </v>
      </c>
      <c r="Y544" s="23" t="str">
        <f t="shared" si="34"/>
        <v xml:space="preserve"> </v>
      </c>
      <c r="Z544" s="23" t="str">
        <f t="shared" si="35"/>
        <v xml:space="preserve"> </v>
      </c>
      <c r="AA544" s="48" t="str">
        <f t="shared" si="32"/>
        <v xml:space="preserve"> </v>
      </c>
      <c r="AB544" s="26"/>
      <c r="AD544" s="26"/>
    </row>
    <row r="545" spans="1:32" x14ac:dyDescent="0.2">
      <c r="C545" s="19" t="s">
        <v>683</v>
      </c>
      <c r="E545" s="59"/>
      <c r="F545" s="30"/>
      <c r="G545" s="30"/>
      <c r="H545" s="23"/>
      <c r="I545" s="26"/>
      <c r="J545" s="26"/>
      <c r="K545" s="26"/>
      <c r="L545" s="26"/>
      <c r="M545" s="26"/>
      <c r="N545" s="23"/>
      <c r="O545" s="26"/>
      <c r="P545" s="23"/>
      <c r="Q545" s="23"/>
      <c r="R545" s="23"/>
      <c r="S545" s="23"/>
      <c r="T545" s="23"/>
      <c r="U545" s="23"/>
      <c r="V545" s="23"/>
      <c r="W545" s="23"/>
      <c r="X545" s="23" t="str">
        <f t="shared" si="33"/>
        <v xml:space="preserve"> </v>
      </c>
      <c r="Y545" s="23" t="str">
        <f t="shared" si="34"/>
        <v xml:space="preserve"> </v>
      </c>
      <c r="Z545" s="23" t="str">
        <f t="shared" si="35"/>
        <v xml:space="preserve"> </v>
      </c>
      <c r="AA545" s="48" t="str">
        <f t="shared" si="32"/>
        <v xml:space="preserve"> </v>
      </c>
      <c r="AB545" s="26"/>
      <c r="AD545" s="26"/>
    </row>
    <row r="546" spans="1:32" x14ac:dyDescent="0.2">
      <c r="A546" s="1"/>
      <c r="C546" s="19" t="s">
        <v>682</v>
      </c>
      <c r="D546" s="20" t="s">
        <v>689</v>
      </c>
      <c r="E546" s="59">
        <v>37176</v>
      </c>
      <c r="F546" s="30">
        <v>17</v>
      </c>
      <c r="G546" s="30">
        <v>6</v>
      </c>
      <c r="H546" s="23">
        <v>-0.66369999999999996</v>
      </c>
      <c r="I546" s="26">
        <v>0.89039999999999997</v>
      </c>
      <c r="J546" s="26">
        <v>0.21829999999999999</v>
      </c>
      <c r="K546" s="26">
        <v>-0.2402</v>
      </c>
      <c r="L546" s="26">
        <v>0.2366</v>
      </c>
      <c r="M546" s="26">
        <v>-6.93E-2</v>
      </c>
      <c r="N546" s="26">
        <v>-0.25369999999999998</v>
      </c>
      <c r="O546" s="26">
        <v>-6.5100000000000005E-2</v>
      </c>
      <c r="P546" s="26">
        <v>0.28949999999999998</v>
      </c>
      <c r="Q546" s="26">
        <v>3.4500000000000003E-2</v>
      </c>
      <c r="R546" s="26">
        <v>-7.8E-2</v>
      </c>
      <c r="S546" s="26"/>
      <c r="T546" s="26"/>
      <c r="U546" s="26"/>
      <c r="V546" s="26"/>
      <c r="W546" s="26"/>
      <c r="X546" s="23" t="str">
        <f t="shared" si="33"/>
        <v xml:space="preserve"> </v>
      </c>
      <c r="Y546" s="23" t="str">
        <f t="shared" si="34"/>
        <v xml:space="preserve"> </v>
      </c>
      <c r="Z546" s="23" t="str">
        <f t="shared" si="35"/>
        <v xml:space="preserve"> </v>
      </c>
      <c r="AA546" s="48" t="str">
        <f t="shared" si="32"/>
        <v xml:space="preserve"> </v>
      </c>
      <c r="AB546" s="26">
        <v>2.3900000000000001E-2</v>
      </c>
      <c r="AC546" s="20" t="s">
        <v>11</v>
      </c>
      <c r="AD546" s="26">
        <v>2.41E-2</v>
      </c>
      <c r="AE546" s="20" t="s">
        <v>11</v>
      </c>
    </row>
    <row r="547" spans="1:32" x14ac:dyDescent="0.2">
      <c r="A547" s="1"/>
      <c r="E547" s="59"/>
      <c r="F547" s="30"/>
      <c r="G547" s="30"/>
      <c r="H547" s="23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3" t="str">
        <f t="shared" si="33"/>
        <v xml:space="preserve"> </v>
      </c>
      <c r="Y547" s="23" t="str">
        <f t="shared" si="34"/>
        <v xml:space="preserve"> </v>
      </c>
      <c r="Z547" s="23" t="str">
        <f t="shared" si="35"/>
        <v xml:space="preserve"> </v>
      </c>
      <c r="AA547" s="48" t="str">
        <f t="shared" si="32"/>
        <v xml:space="preserve"> </v>
      </c>
      <c r="AB547" s="26"/>
      <c r="AD547" s="26"/>
    </row>
    <row r="548" spans="1:32" x14ac:dyDescent="0.2">
      <c r="A548" s="1"/>
      <c r="E548" s="59"/>
      <c r="F548" s="30"/>
      <c r="G548" s="30"/>
      <c r="H548" s="23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3" t="str">
        <f t="shared" si="33"/>
        <v xml:space="preserve"> </v>
      </c>
      <c r="Y548" s="23" t="str">
        <f t="shared" si="34"/>
        <v xml:space="preserve"> </v>
      </c>
      <c r="Z548" s="23" t="str">
        <f t="shared" si="35"/>
        <v xml:space="preserve"> </v>
      </c>
      <c r="AA548" s="48" t="str">
        <f t="shared" si="32"/>
        <v xml:space="preserve"> </v>
      </c>
      <c r="AB548" s="26"/>
      <c r="AD548" s="26"/>
    </row>
    <row r="549" spans="1:32" x14ac:dyDescent="0.2">
      <c r="A549" s="1" t="s">
        <v>858</v>
      </c>
      <c r="E549" s="59"/>
      <c r="F549" s="30"/>
      <c r="G549" s="33"/>
      <c r="H549" s="23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3" t="str">
        <f t="shared" si="33"/>
        <v xml:space="preserve"> </v>
      </c>
      <c r="Y549" s="23" t="str">
        <f t="shared" si="34"/>
        <v xml:space="preserve"> </v>
      </c>
      <c r="Z549" s="23" t="str">
        <f t="shared" si="35"/>
        <v xml:space="preserve"> </v>
      </c>
      <c r="AA549" s="48" t="str">
        <f t="shared" si="32"/>
        <v xml:space="preserve"> </v>
      </c>
      <c r="AB549" s="41"/>
      <c r="AC549" s="26"/>
      <c r="AE549" s="26"/>
    </row>
    <row r="550" spans="1:32" x14ac:dyDescent="0.2">
      <c r="A550" s="1"/>
      <c r="E550" s="59"/>
      <c r="F550" s="30"/>
      <c r="G550" s="33"/>
      <c r="H550" s="23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3" t="str">
        <f t="shared" si="33"/>
        <v xml:space="preserve"> </v>
      </c>
      <c r="Y550" s="23" t="str">
        <f t="shared" si="34"/>
        <v xml:space="preserve"> </v>
      </c>
      <c r="Z550" s="23" t="str">
        <f t="shared" si="35"/>
        <v xml:space="preserve"> </v>
      </c>
      <c r="AA550" s="48" t="str">
        <f t="shared" si="32"/>
        <v xml:space="preserve"> </v>
      </c>
      <c r="AB550" s="41"/>
      <c r="AC550" s="26"/>
      <c r="AE550" s="26"/>
    </row>
    <row r="551" spans="1:32" x14ac:dyDescent="0.2">
      <c r="A551" s="1"/>
      <c r="C551" s="19" t="s">
        <v>860</v>
      </c>
      <c r="D551" s="20" t="s">
        <v>861</v>
      </c>
      <c r="E551" s="59">
        <v>41950</v>
      </c>
      <c r="F551" s="30">
        <v>2.5</v>
      </c>
      <c r="G551" s="33">
        <v>6</v>
      </c>
      <c r="H551" s="23"/>
      <c r="I551" s="26"/>
      <c r="J551" s="26"/>
      <c r="K551" s="26"/>
      <c r="L551" s="26"/>
      <c r="M551" s="26"/>
      <c r="N551" s="26"/>
      <c r="O551" s="26">
        <v>-0.02</v>
      </c>
      <c r="P551" s="26">
        <v>-2.4E-2</v>
      </c>
      <c r="Q551" s="26">
        <v>2.1000000000000001E-2</v>
      </c>
      <c r="R551" s="26">
        <v>-0.189</v>
      </c>
      <c r="S551" s="26">
        <v>-1.6E-2</v>
      </c>
      <c r="T551" s="26">
        <v>-9.9000000000000005E-2</v>
      </c>
      <c r="U551" s="26">
        <v>0.20499999999999999</v>
      </c>
      <c r="V551" s="26">
        <v>-0.19500000000000001</v>
      </c>
      <c r="W551" s="26"/>
      <c r="X551" s="23" t="str">
        <f t="shared" si="33"/>
        <v xml:space="preserve"> </v>
      </c>
      <c r="Y551" s="23" t="str">
        <f t="shared" si="34"/>
        <v xml:space="preserve"> </v>
      </c>
      <c r="Z551" s="23" t="str">
        <f t="shared" si="35"/>
        <v xml:space="preserve"> </v>
      </c>
      <c r="AA551" s="48" t="str">
        <f t="shared" ref="AA551:AA614" si="36" xml:space="preserve">
IF(X551=" "," ",
(1+X551)^(1/16)-1
)</f>
        <v xml:space="preserve"> </v>
      </c>
      <c r="AB551" s="41">
        <v>2.5000000000000001E-2</v>
      </c>
      <c r="AC551" s="26" t="s">
        <v>859</v>
      </c>
      <c r="AD551" s="26">
        <v>2.7E-2</v>
      </c>
      <c r="AE551" s="26" t="s">
        <v>11</v>
      </c>
    </row>
    <row r="552" spans="1:32" x14ac:dyDescent="0.2">
      <c r="A552" s="1"/>
      <c r="C552" s="19" t="s">
        <v>1017</v>
      </c>
      <c r="D552" s="20" t="s">
        <v>1018</v>
      </c>
      <c r="E552" s="59">
        <v>40415</v>
      </c>
      <c r="F552" s="30">
        <v>3</v>
      </c>
      <c r="G552" s="33">
        <v>6</v>
      </c>
      <c r="H552" s="23"/>
      <c r="I552" s="26"/>
      <c r="J552" s="26"/>
      <c r="K552" s="26">
        <v>-0.20699999999999999</v>
      </c>
      <c r="L552" s="26">
        <v>0.13400000000000001</v>
      </c>
      <c r="M552" s="26">
        <v>9.2999999999999999E-2</v>
      </c>
      <c r="N552" s="26">
        <v>1.7000000000000001E-2</v>
      </c>
      <c r="O552" s="26">
        <v>-0.191</v>
      </c>
      <c r="P552" s="26">
        <v>0</v>
      </c>
      <c r="Q552" s="26">
        <v>3.6999999999999998E-2</v>
      </c>
      <c r="R552" s="26">
        <v>-0.14799999999999999</v>
      </c>
      <c r="S552" s="26">
        <v>3.1E-2</v>
      </c>
      <c r="T552" s="26">
        <v>-8.6999999999999994E-2</v>
      </c>
      <c r="U552" s="26">
        <v>0.154</v>
      </c>
      <c r="V552" s="26">
        <v>-0.19500000000000001</v>
      </c>
      <c r="W552" s="26"/>
      <c r="X552" s="23" t="str">
        <f t="shared" si="33"/>
        <v xml:space="preserve"> </v>
      </c>
      <c r="Y552" s="23" t="str">
        <f t="shared" si="34"/>
        <v xml:space="preserve"> </v>
      </c>
      <c r="Z552" s="23" t="str">
        <f t="shared" si="35"/>
        <v xml:space="preserve"> </v>
      </c>
      <c r="AA552" s="48" t="str">
        <f t="shared" si="36"/>
        <v xml:space="preserve"> </v>
      </c>
      <c r="AB552" s="41">
        <v>1.9E-2</v>
      </c>
      <c r="AC552" s="26" t="s">
        <v>1019</v>
      </c>
      <c r="AD552" s="26">
        <v>2.5399999999999999E-2</v>
      </c>
      <c r="AE552" s="26" t="s">
        <v>11</v>
      </c>
    </row>
    <row r="553" spans="1:32" x14ac:dyDescent="0.2">
      <c r="A553" s="1"/>
      <c r="C553" s="19" t="s">
        <v>1046</v>
      </c>
      <c r="D553" s="20" t="s">
        <v>1047</v>
      </c>
      <c r="E553" s="59">
        <v>41488</v>
      </c>
      <c r="F553" s="30">
        <v>7</v>
      </c>
      <c r="G553" s="33">
        <v>5</v>
      </c>
      <c r="H553" s="23"/>
      <c r="I553" s="26"/>
      <c r="J553" s="26"/>
      <c r="K553" s="26"/>
      <c r="L553" s="26"/>
      <c r="M553" s="26"/>
      <c r="N553" s="26">
        <v>1.06E-2</v>
      </c>
      <c r="O553" s="26">
        <v>-0.12330000000000001</v>
      </c>
      <c r="P553" s="26">
        <v>-0.1171</v>
      </c>
      <c r="Q553" s="26">
        <v>4.9299999999999997E-2</v>
      </c>
      <c r="R553" s="26">
        <v>-0.17780000000000001</v>
      </c>
      <c r="S553" s="26">
        <v>0.14099999999999999</v>
      </c>
      <c r="T553" s="26">
        <v>-0.17599999999999999</v>
      </c>
      <c r="U553" s="26">
        <v>0.14099999999999999</v>
      </c>
      <c r="V553" s="26"/>
      <c r="W553" s="26"/>
      <c r="X553" s="23" t="str">
        <f t="shared" si="33"/>
        <v xml:space="preserve"> </v>
      </c>
      <c r="Y553" s="23" t="str">
        <f t="shared" si="34"/>
        <v xml:space="preserve"> </v>
      </c>
      <c r="Z553" s="23" t="str">
        <f t="shared" si="35"/>
        <v xml:space="preserve"> </v>
      </c>
      <c r="AA553" s="48" t="str">
        <f t="shared" si="36"/>
        <v xml:space="preserve"> </v>
      </c>
      <c r="AB553" s="41">
        <v>2.52E-2</v>
      </c>
      <c r="AC553" s="26" t="s">
        <v>1048</v>
      </c>
      <c r="AD553" s="26">
        <v>2.52E-2</v>
      </c>
      <c r="AE553" s="26" t="s">
        <v>11</v>
      </c>
    </row>
    <row r="554" spans="1:32" x14ac:dyDescent="0.2">
      <c r="A554" s="1"/>
      <c r="E554" s="59"/>
      <c r="F554" s="30"/>
      <c r="G554" s="33"/>
      <c r="H554" s="23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3" t="str">
        <f t="shared" si="33"/>
        <v xml:space="preserve"> </v>
      </c>
      <c r="Y554" s="23" t="str">
        <f t="shared" si="34"/>
        <v xml:space="preserve"> </v>
      </c>
      <c r="Z554" s="23" t="str">
        <f t="shared" si="35"/>
        <v xml:space="preserve"> </v>
      </c>
      <c r="AA554" s="48" t="str">
        <f t="shared" si="36"/>
        <v xml:space="preserve"> </v>
      </c>
      <c r="AB554" s="41"/>
      <c r="AC554" s="26"/>
      <c r="AE554" s="26"/>
    </row>
    <row r="555" spans="1:32" x14ac:dyDescent="0.2">
      <c r="A555" s="1"/>
      <c r="E555" s="59"/>
      <c r="F555" s="30"/>
      <c r="G555" s="30"/>
      <c r="H555" s="23"/>
      <c r="I555" s="26"/>
      <c r="J555" s="26"/>
      <c r="K555" s="26"/>
      <c r="L555" s="26"/>
      <c r="M555" s="26"/>
      <c r="N555" s="23"/>
      <c r="O555" s="26"/>
      <c r="P555" s="23"/>
      <c r="Q555" s="23"/>
      <c r="R555" s="23"/>
      <c r="S555" s="23"/>
      <c r="T555" s="23"/>
      <c r="U555" s="23"/>
      <c r="V555" s="23"/>
      <c r="W555" s="23"/>
      <c r="X555" s="23" t="str">
        <f t="shared" si="33"/>
        <v xml:space="preserve"> </v>
      </c>
      <c r="Y555" s="23" t="str">
        <f t="shared" si="34"/>
        <v xml:space="preserve"> </v>
      </c>
      <c r="Z555" s="23" t="str">
        <f t="shared" si="35"/>
        <v xml:space="preserve"> </v>
      </c>
      <c r="AA555" s="48" t="str">
        <f t="shared" si="36"/>
        <v xml:space="preserve"> </v>
      </c>
      <c r="AB555" s="26"/>
      <c r="AD555" s="26"/>
    </row>
    <row r="556" spans="1:32" x14ac:dyDescent="0.2">
      <c r="A556" s="1" t="s">
        <v>433</v>
      </c>
      <c r="F556" s="30"/>
      <c r="G556" s="30"/>
      <c r="H556" s="23"/>
      <c r="I556" s="34"/>
      <c r="J556" s="34"/>
      <c r="K556" s="34"/>
      <c r="L556" s="34"/>
      <c r="M556" s="34"/>
      <c r="N556" s="34"/>
      <c r="O556" s="34"/>
      <c r="P556" s="26"/>
      <c r="Q556" s="26"/>
      <c r="R556" s="26"/>
      <c r="S556" s="26"/>
      <c r="T556" s="26"/>
      <c r="U556" s="26"/>
      <c r="V556" s="26"/>
      <c r="W556" s="26"/>
      <c r="X556" s="23" t="str">
        <f t="shared" si="33"/>
        <v xml:space="preserve"> </v>
      </c>
      <c r="Y556" s="23" t="str">
        <f t="shared" si="34"/>
        <v xml:space="preserve"> </v>
      </c>
      <c r="Z556" s="23" t="str">
        <f t="shared" si="35"/>
        <v xml:space="preserve"> </v>
      </c>
      <c r="AA556" s="48" t="str">
        <f t="shared" si="36"/>
        <v xml:space="preserve"> </v>
      </c>
      <c r="AB556" s="27"/>
      <c r="AD556" s="26"/>
      <c r="AE556" s="26"/>
    </row>
    <row r="557" spans="1:32" x14ac:dyDescent="0.2">
      <c r="A557" s="1"/>
      <c r="F557" s="30"/>
      <c r="G557" s="30"/>
      <c r="H557" s="23"/>
      <c r="I557" s="34"/>
      <c r="J557" s="34"/>
      <c r="K557" s="34"/>
      <c r="L557" s="34"/>
      <c r="M557" s="34"/>
      <c r="N557" s="34"/>
      <c r="O557" s="34"/>
      <c r="P557" s="26"/>
      <c r="Q557" s="26"/>
      <c r="R557" s="26"/>
      <c r="S557" s="26"/>
      <c r="T557" s="26"/>
      <c r="U557" s="26"/>
      <c r="V557" s="26"/>
      <c r="W557" s="26"/>
      <c r="X557" s="23" t="str">
        <f t="shared" si="33"/>
        <v xml:space="preserve"> </v>
      </c>
      <c r="Y557" s="23" t="str">
        <f t="shared" si="34"/>
        <v xml:space="preserve"> </v>
      </c>
      <c r="Z557" s="23" t="str">
        <f t="shared" si="35"/>
        <v xml:space="preserve"> </v>
      </c>
      <c r="AA557" s="48" t="str">
        <f t="shared" si="36"/>
        <v xml:space="preserve"> </v>
      </c>
      <c r="AB557" s="27"/>
      <c r="AD557" s="26"/>
      <c r="AE557" s="26"/>
    </row>
    <row r="558" spans="1:32" x14ac:dyDescent="0.2">
      <c r="C558" s="19" t="s">
        <v>803</v>
      </c>
      <c r="D558" s="20" t="s">
        <v>536</v>
      </c>
      <c r="E558" s="59">
        <v>40086</v>
      </c>
      <c r="F558" s="30">
        <v>3853</v>
      </c>
      <c r="G558" s="30">
        <v>5</v>
      </c>
      <c r="H558" s="19"/>
      <c r="I558" s="19"/>
      <c r="J558" s="26">
        <v>-5.8999999999999997E-2</v>
      </c>
      <c r="K558" s="26">
        <v>-3.7999999999999999E-2</v>
      </c>
      <c r="L558" s="26">
        <v>0.08</v>
      </c>
      <c r="M558" s="26">
        <v>-1.77E-2</v>
      </c>
      <c r="N558" s="26">
        <v>3.2800000000000003E-2</v>
      </c>
      <c r="O558" s="26">
        <v>7.1800000000000003E-2</v>
      </c>
      <c r="P558" s="26">
        <v>8.4199999999999997E-2</v>
      </c>
      <c r="Q558" s="26">
        <v>6.4399999999999999E-2</v>
      </c>
      <c r="R558" s="26">
        <v>-4.3099999999999999E-2</v>
      </c>
      <c r="S558" s="26">
        <v>6.5000000000000002E-2</v>
      </c>
      <c r="T558" s="26">
        <v>7.6999999999999999E-2</v>
      </c>
      <c r="U558" s="26">
        <v>9.9000000000000005E-2</v>
      </c>
      <c r="V558" s="26">
        <v>-4.8000000000000001E-2</v>
      </c>
      <c r="W558" s="26">
        <v>-3.5999999999999997E-2</v>
      </c>
      <c r="X558" s="23" t="str">
        <f t="shared" si="33"/>
        <v xml:space="preserve"> </v>
      </c>
      <c r="Y558" s="23">
        <f t="shared" si="34"/>
        <v>0.44321409837852221</v>
      </c>
      <c r="Z558" s="23">
        <f t="shared" si="35"/>
        <v>0.38909495878428646</v>
      </c>
      <c r="AA558" s="48" t="str">
        <f t="shared" si="36"/>
        <v xml:space="preserve"> </v>
      </c>
      <c r="AB558" s="26">
        <v>1.7000000000000001E-2</v>
      </c>
      <c r="AC558" s="20" t="s">
        <v>537</v>
      </c>
      <c r="AD558" s="26">
        <v>2.01E-2</v>
      </c>
      <c r="AE558" s="20" t="s">
        <v>11</v>
      </c>
      <c r="AF558" s="26"/>
    </row>
    <row r="559" spans="1:32" x14ac:dyDescent="0.2">
      <c r="C559" s="19" t="s">
        <v>804</v>
      </c>
      <c r="D559" s="20" t="s">
        <v>1184</v>
      </c>
      <c r="E559" s="59">
        <v>40766</v>
      </c>
      <c r="F559" s="30">
        <v>3714</v>
      </c>
      <c r="G559" s="30">
        <v>6</v>
      </c>
      <c r="H559" s="19"/>
      <c r="I559" s="19"/>
      <c r="J559" s="26"/>
      <c r="K559" s="26"/>
      <c r="L559" s="26">
        <v>8.3000000000000004E-2</v>
      </c>
      <c r="M559" s="26">
        <v>-2.8799999999999999E-2</v>
      </c>
      <c r="N559" s="26">
        <v>1.61E-2</v>
      </c>
      <c r="O559" s="26">
        <v>7.5999999999999998E-2</v>
      </c>
      <c r="P559" s="26">
        <v>0.13189999999999999</v>
      </c>
      <c r="Q559" s="26">
        <v>0.11749999999999999</v>
      </c>
      <c r="R559" s="26">
        <v>-5.2499999999999998E-2</v>
      </c>
      <c r="S559" s="26">
        <v>0.105</v>
      </c>
      <c r="T559" s="26">
        <v>0.127</v>
      </c>
      <c r="U559" s="26">
        <v>0.155</v>
      </c>
      <c r="V559" s="26">
        <v>-7.3999999999999996E-2</v>
      </c>
      <c r="W559" s="26">
        <v>-6.3E-2</v>
      </c>
      <c r="X559" s="23" t="str">
        <f t="shared" si="33"/>
        <v xml:space="preserve"> </v>
      </c>
      <c r="Y559" s="23" t="str">
        <f t="shared" si="34"/>
        <v xml:space="preserve"> </v>
      </c>
      <c r="Z559" s="23">
        <f t="shared" si="35"/>
        <v>0.58822110438183239</v>
      </c>
      <c r="AA559" s="48" t="str">
        <f t="shared" si="36"/>
        <v xml:space="preserve"> </v>
      </c>
      <c r="AB559" s="26">
        <v>2.29E-2</v>
      </c>
      <c r="AC559" s="20" t="s">
        <v>11</v>
      </c>
      <c r="AD559" s="26">
        <v>2.3300000000000001E-2</v>
      </c>
      <c r="AE559" s="20" t="s">
        <v>11</v>
      </c>
      <c r="AF559" s="26"/>
    </row>
    <row r="560" spans="1:32" x14ac:dyDescent="0.2">
      <c r="C560" s="19" t="s">
        <v>435</v>
      </c>
      <c r="D560" s="20" t="s">
        <v>434</v>
      </c>
      <c r="E560" s="59" t="s">
        <v>440</v>
      </c>
      <c r="F560" s="30">
        <v>61</v>
      </c>
      <c r="G560" s="30">
        <v>3</v>
      </c>
      <c r="H560" s="23"/>
      <c r="I560" s="34"/>
      <c r="J560" s="34"/>
      <c r="K560" s="34"/>
      <c r="L560" s="34"/>
      <c r="M560" s="34"/>
      <c r="N560" s="34"/>
      <c r="O560" s="34"/>
      <c r="P560" s="26">
        <v>4.2999999999999997E-2</v>
      </c>
      <c r="Q560" s="26">
        <v>1.03E-2</v>
      </c>
      <c r="R560" s="26">
        <v>-2.5000000000000001E-2</v>
      </c>
      <c r="S560" s="26">
        <v>2.1340000000000001E-2</v>
      </c>
      <c r="T560" s="26">
        <v>-9.5000000000000001E-2</v>
      </c>
      <c r="U560" s="26">
        <v>3.0000000000000001E-3</v>
      </c>
      <c r="V560" s="26">
        <v>2.8000000000000001E-2</v>
      </c>
      <c r="W560" s="26">
        <v>4.3999999999999997E-2</v>
      </c>
      <c r="X560" s="23" t="str">
        <f t="shared" si="33"/>
        <v xml:space="preserve"> </v>
      </c>
      <c r="Y560" s="23" t="str">
        <f t="shared" si="34"/>
        <v xml:space="preserve"> </v>
      </c>
      <c r="Z560" s="23" t="str">
        <f t="shared" si="35"/>
        <v xml:space="preserve"> </v>
      </c>
      <c r="AA560" s="48" t="str">
        <f t="shared" si="36"/>
        <v xml:space="preserve"> </v>
      </c>
      <c r="AB560" s="28">
        <v>2.2499999999999999E-2</v>
      </c>
      <c r="AC560" s="20" t="s">
        <v>437</v>
      </c>
      <c r="AD560" s="26">
        <v>2.3900000000000001E-2</v>
      </c>
      <c r="AE560" s="20" t="s">
        <v>11</v>
      </c>
    </row>
    <row r="561" spans="1:31" x14ac:dyDescent="0.2">
      <c r="C561" s="19" t="s">
        <v>439</v>
      </c>
      <c r="D561" s="20" t="s">
        <v>436</v>
      </c>
      <c r="E561" s="59">
        <v>41773</v>
      </c>
      <c r="F561" s="30">
        <v>61</v>
      </c>
      <c r="G561" s="30">
        <v>3</v>
      </c>
      <c r="H561" s="23"/>
      <c r="I561" s="34"/>
      <c r="J561" s="34"/>
      <c r="K561" s="34"/>
      <c r="L561" s="34"/>
      <c r="M561" s="34"/>
      <c r="N561" s="34"/>
      <c r="O561" s="26">
        <v>5.9299999999999999E-2</v>
      </c>
      <c r="P561" s="26">
        <v>7.3200000000000001E-2</v>
      </c>
      <c r="Q561" s="26">
        <v>2.0400000000000001E-2</v>
      </c>
      <c r="R561" s="26">
        <v>-1.7899999999999999E-2</v>
      </c>
      <c r="S561" s="26">
        <v>3.15E-2</v>
      </c>
      <c r="T561" s="26">
        <v>-8.7999999999999995E-2</v>
      </c>
      <c r="U561" s="26">
        <v>0.01</v>
      </c>
      <c r="V561" s="26">
        <v>3.5999999999999997E-2</v>
      </c>
      <c r="W561" s="26">
        <v>5.1999999999999998E-2</v>
      </c>
      <c r="X561" s="23" t="str">
        <f t="shared" si="33"/>
        <v xml:space="preserve"> </v>
      </c>
      <c r="Y561" s="23" t="str">
        <f t="shared" si="34"/>
        <v xml:space="preserve"> </v>
      </c>
      <c r="Z561" s="23" t="str">
        <f t="shared" si="35"/>
        <v xml:space="preserve"> </v>
      </c>
      <c r="AA561" s="48" t="str">
        <f t="shared" si="36"/>
        <v xml:space="preserve"> </v>
      </c>
      <c r="AB561" s="28">
        <v>1.2500000000000001E-2</v>
      </c>
      <c r="AC561" s="20" t="s">
        <v>438</v>
      </c>
      <c r="AD561" s="26">
        <v>1.3899999999999999E-2</v>
      </c>
      <c r="AE561" s="20" t="s">
        <v>11</v>
      </c>
    </row>
    <row r="562" spans="1:31" x14ac:dyDescent="0.2">
      <c r="C562" s="19" t="s">
        <v>1333</v>
      </c>
      <c r="D562" s="20" t="s">
        <v>1334</v>
      </c>
      <c r="E562" s="59">
        <v>43220</v>
      </c>
      <c r="F562" s="30">
        <v>2</v>
      </c>
      <c r="G562" s="30"/>
      <c r="H562" s="23"/>
      <c r="I562" s="26"/>
      <c r="J562" s="26"/>
      <c r="K562" s="26"/>
      <c r="L562" s="26"/>
      <c r="M562" s="26"/>
      <c r="N562" s="26"/>
      <c r="O562" s="26"/>
      <c r="P562" s="26"/>
      <c r="Q562" s="26"/>
      <c r="R562" s="26">
        <v>-7.7299999999999994E-2</v>
      </c>
      <c r="S562" s="26">
        <v>0.20899999999999999</v>
      </c>
      <c r="T562" s="26">
        <v>-6.3E-2</v>
      </c>
      <c r="U562" s="26">
        <v>0.17399999999999999</v>
      </c>
      <c r="V562" s="26">
        <v>-0.17699999999999999</v>
      </c>
      <c r="W562" s="26">
        <v>0.13</v>
      </c>
      <c r="X562" s="23" t="str">
        <f t="shared" si="33"/>
        <v xml:space="preserve"> </v>
      </c>
      <c r="Y562" s="23" t="str">
        <f t="shared" si="34"/>
        <v xml:space="preserve"> </v>
      </c>
      <c r="Z562" s="23" t="str">
        <f t="shared" si="35"/>
        <v xml:space="preserve"> </v>
      </c>
      <c r="AA562" s="48" t="str">
        <f t="shared" si="36"/>
        <v xml:space="preserve"> </v>
      </c>
      <c r="AB562" s="26">
        <v>7.0000000000000001E-3</v>
      </c>
      <c r="AD562" s="26"/>
      <c r="AE562" s="20" t="s">
        <v>11</v>
      </c>
    </row>
    <row r="563" spans="1:31" x14ac:dyDescent="0.2">
      <c r="X563" s="23" t="str">
        <f t="shared" si="33"/>
        <v xml:space="preserve"> </v>
      </c>
      <c r="Y563" s="23" t="str">
        <f t="shared" si="34"/>
        <v xml:space="preserve"> </v>
      </c>
      <c r="Z563" s="23" t="str">
        <f t="shared" si="35"/>
        <v xml:space="preserve"> </v>
      </c>
      <c r="AA563" s="48" t="str">
        <f t="shared" si="36"/>
        <v xml:space="preserve"> </v>
      </c>
    </row>
    <row r="564" spans="1:31" x14ac:dyDescent="0.2">
      <c r="E564" s="59"/>
      <c r="F564" s="30"/>
      <c r="G564" s="30"/>
      <c r="H564" s="23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3" t="str">
        <f t="shared" si="33"/>
        <v xml:space="preserve"> </v>
      </c>
      <c r="Y564" s="23" t="str">
        <f t="shared" si="34"/>
        <v xml:space="preserve"> </v>
      </c>
      <c r="Z564" s="23" t="str">
        <f t="shared" si="35"/>
        <v xml:space="preserve"> </v>
      </c>
      <c r="AA564" s="48" t="str">
        <f t="shared" si="36"/>
        <v xml:space="preserve"> </v>
      </c>
      <c r="AB564" s="26"/>
      <c r="AD564" s="26"/>
    </row>
    <row r="565" spans="1:31" x14ac:dyDescent="0.2">
      <c r="A565" s="1" t="s">
        <v>604</v>
      </c>
      <c r="F565" s="23"/>
      <c r="G565" s="23"/>
      <c r="H565" s="23"/>
      <c r="X565" s="23" t="str">
        <f t="shared" si="33"/>
        <v xml:space="preserve"> </v>
      </c>
      <c r="Y565" s="23" t="str">
        <f t="shared" si="34"/>
        <v xml:space="preserve"> </v>
      </c>
      <c r="Z565" s="23" t="str">
        <f t="shared" si="35"/>
        <v xml:space="preserve"> </v>
      </c>
      <c r="AA565" s="48" t="str">
        <f t="shared" si="36"/>
        <v xml:space="preserve"> </v>
      </c>
    </row>
    <row r="566" spans="1:31" x14ac:dyDescent="0.2">
      <c r="A566" s="1"/>
      <c r="F566" s="23"/>
      <c r="G566" s="23"/>
      <c r="H566" s="23"/>
      <c r="X566" s="23" t="str">
        <f t="shared" si="33"/>
        <v xml:space="preserve"> </v>
      </c>
      <c r="Y566" s="23" t="str">
        <f t="shared" si="34"/>
        <v xml:space="preserve"> </v>
      </c>
      <c r="Z566" s="23" t="str">
        <f t="shared" si="35"/>
        <v xml:space="preserve"> </v>
      </c>
      <c r="AA566" s="48" t="str">
        <f t="shared" si="36"/>
        <v xml:space="preserve"> </v>
      </c>
    </row>
    <row r="567" spans="1:31" x14ac:dyDescent="0.2">
      <c r="C567" s="38" t="s">
        <v>1477</v>
      </c>
      <c r="D567" s="20" t="s">
        <v>1439</v>
      </c>
      <c r="E567" s="60">
        <v>40693</v>
      </c>
      <c r="F567" s="30">
        <v>1139</v>
      </c>
      <c r="G567" s="30"/>
      <c r="H567" s="19"/>
      <c r="I567" s="19"/>
      <c r="J567" s="32"/>
      <c r="K567" s="26"/>
      <c r="L567" s="26">
        <v>4.5999999999999999E-3</v>
      </c>
      <c r="M567" s="26">
        <v>3.39E-2</v>
      </c>
      <c r="N567" s="26">
        <v>2.3900000000000001E-2</v>
      </c>
      <c r="O567" s="26">
        <v>4.9000000000000002E-2</v>
      </c>
      <c r="P567" s="26">
        <v>2.2800000000000001E-2</v>
      </c>
      <c r="Q567" s="26">
        <v>-4.1000000000000003E-3</v>
      </c>
      <c r="R567" s="26">
        <v>-2.6700000000000002E-2</v>
      </c>
      <c r="S567" s="26">
        <v>2.18E-2</v>
      </c>
      <c r="T567" s="26">
        <v>0.12720000000000001</v>
      </c>
      <c r="U567" s="26">
        <v>-1.09E-2</v>
      </c>
      <c r="V567" s="26">
        <v>1.8100000000000002E-2</v>
      </c>
      <c r="W567" s="26">
        <v>1.4999999999999999E-2</v>
      </c>
      <c r="X567" s="23" t="str">
        <f t="shared" si="33"/>
        <v xml:space="preserve"> </v>
      </c>
      <c r="Y567" s="23" t="str">
        <f t="shared" si="34"/>
        <v xml:space="preserve"> </v>
      </c>
      <c r="Z567" s="23">
        <f t="shared" si="35"/>
        <v>0.29606953283441917</v>
      </c>
      <c r="AA567" s="48" t="str">
        <f t="shared" si="36"/>
        <v xml:space="preserve"> </v>
      </c>
      <c r="AB567" s="26">
        <v>1.2500000000000001E-2</v>
      </c>
      <c r="AC567" s="20" t="s">
        <v>812</v>
      </c>
      <c r="AD567" s="26">
        <v>1.2500000000000001E-2</v>
      </c>
      <c r="AE567" s="20" t="s">
        <v>11</v>
      </c>
    </row>
    <row r="568" spans="1:31" x14ac:dyDescent="0.2">
      <c r="A568" s="38"/>
      <c r="B568" s="38"/>
      <c r="C568" s="19" t="s">
        <v>1830</v>
      </c>
      <c r="D568" s="20" t="s">
        <v>105</v>
      </c>
      <c r="E568" s="59">
        <v>39113</v>
      </c>
      <c r="F568" s="30">
        <v>90</v>
      </c>
      <c r="G568" s="30">
        <v>4</v>
      </c>
      <c r="H568" s="23">
        <v>-1.9300000000000001E-2</v>
      </c>
      <c r="I568" s="26">
        <v>0.1462</v>
      </c>
      <c r="J568" s="26">
        <v>5.9299999999999999E-2</v>
      </c>
      <c r="K568" s="26">
        <v>-1.47E-2</v>
      </c>
      <c r="L568" s="26">
        <v>-3.5000000000000001E-3</v>
      </c>
      <c r="M568" s="26">
        <v>4.2999999999999997E-2</v>
      </c>
      <c r="N568" s="26">
        <v>3.0700000000000002E-2</v>
      </c>
      <c r="O568" s="26">
        <v>7.7299999999999994E-2</v>
      </c>
      <c r="P568" s="26">
        <v>3.0700000000000002E-2</v>
      </c>
      <c r="Q568" s="26">
        <v>-1.18E-2</v>
      </c>
      <c r="R568" s="26">
        <v>-4.7100000000000003E-2</v>
      </c>
      <c r="S568" s="26">
        <v>3.1899999999999998E-2</v>
      </c>
      <c r="T568" s="26">
        <v>0.2064</v>
      </c>
      <c r="U568" s="26">
        <v>-2.3E-2</v>
      </c>
      <c r="V568" s="26">
        <v>2.1000000000000001E-2</v>
      </c>
      <c r="W568" s="26">
        <v>-5.0000000000000001E-3</v>
      </c>
      <c r="X568" s="23">
        <f t="shared" si="33"/>
        <v>0.62372082939255225</v>
      </c>
      <c r="Y568" s="23">
        <f t="shared" si="34"/>
        <v>0.36362768603206064</v>
      </c>
      <c r="Z568" s="23">
        <f t="shared" si="35"/>
        <v>0.3888329910110746</v>
      </c>
      <c r="AA568" s="48">
        <f t="shared" si="36"/>
        <v>3.075858374816498E-2</v>
      </c>
      <c r="AB568" s="26">
        <v>3.0700000000000002E-2</v>
      </c>
      <c r="AC568" s="20" t="s">
        <v>11</v>
      </c>
      <c r="AD568" s="26">
        <v>3.0700000000000002E-2</v>
      </c>
      <c r="AE568" s="20" t="s">
        <v>11</v>
      </c>
    </row>
    <row r="569" spans="1:31" x14ac:dyDescent="0.2">
      <c r="C569" s="19" t="s">
        <v>1159</v>
      </c>
      <c r="D569" s="20" t="s">
        <v>333</v>
      </c>
      <c r="E569" s="59">
        <v>39073</v>
      </c>
      <c r="F569" s="30">
        <v>363</v>
      </c>
      <c r="G569" s="30">
        <v>4</v>
      </c>
      <c r="H569" s="23">
        <v>-0.23699999999999999</v>
      </c>
      <c r="I569" s="26">
        <v>0.39200000000000002</v>
      </c>
      <c r="J569" s="26">
        <v>0.108</v>
      </c>
      <c r="K569" s="26">
        <v>-6.5000000000000002E-2</v>
      </c>
      <c r="L569" s="26">
        <v>0.127</v>
      </c>
      <c r="M569" s="26">
        <v>0.11799999999999999</v>
      </c>
      <c r="N569" s="26">
        <v>6.0000000000000001E-3</v>
      </c>
      <c r="O569" s="26">
        <v>7.4999999999999997E-2</v>
      </c>
      <c r="P569" s="26">
        <v>0.05</v>
      </c>
      <c r="Q569" s="26">
        <v>4.9099999999999998E-2</v>
      </c>
      <c r="R569" s="26">
        <v>-7.3999999999999996E-2</v>
      </c>
      <c r="S569" s="26">
        <v>9.6000000000000002E-2</v>
      </c>
      <c r="T569" s="26">
        <v>2.4E-2</v>
      </c>
      <c r="U569" s="26">
        <v>6.2E-2</v>
      </c>
      <c r="V569" s="26">
        <v>-3.2000000000000001E-2</v>
      </c>
      <c r="W569" s="26">
        <v>0.06</v>
      </c>
      <c r="X569" s="23">
        <f t="shared" si="33"/>
        <v>0.87034073194386008</v>
      </c>
      <c r="Y569" s="23">
        <f t="shared" si="34"/>
        <v>0.58934140753178665</v>
      </c>
      <c r="Z569" s="23">
        <f t="shared" si="35"/>
        <v>0.50827895509045029</v>
      </c>
      <c r="AA569" s="48">
        <f t="shared" si="36"/>
        <v>3.9908302914463123E-2</v>
      </c>
      <c r="AB569" s="26">
        <v>1.4999999999999999E-2</v>
      </c>
      <c r="AC569" s="20" t="s">
        <v>318</v>
      </c>
      <c r="AD569" s="26">
        <f>(1.5+0.9)%</f>
        <v>2.4E-2</v>
      </c>
      <c r="AE569" s="26" t="s">
        <v>11</v>
      </c>
    </row>
    <row r="570" spans="1:31" x14ac:dyDescent="0.2">
      <c r="C570" s="19" t="s">
        <v>1158</v>
      </c>
      <c r="D570" s="20" t="s">
        <v>282</v>
      </c>
      <c r="E570" s="59">
        <v>40543</v>
      </c>
      <c r="F570" s="30">
        <v>363</v>
      </c>
      <c r="G570" s="30">
        <v>4</v>
      </c>
      <c r="H570" s="23">
        <v>-0.23699999999999999</v>
      </c>
      <c r="I570" s="26">
        <v>0.39200000000000002</v>
      </c>
      <c r="J570" s="26">
        <v>0.108</v>
      </c>
      <c r="K570" s="26">
        <v>-7.0000000000000007E-2</v>
      </c>
      <c r="L570" s="26">
        <v>0.121</v>
      </c>
      <c r="M570" s="26">
        <v>0.114</v>
      </c>
      <c r="N570" s="26">
        <v>1E-3</v>
      </c>
      <c r="O570" s="26">
        <v>7.0999999999999994E-2</v>
      </c>
      <c r="P570" s="26">
        <v>4.7E-2</v>
      </c>
      <c r="Q570" s="26">
        <v>4.4999999999999998E-2</v>
      </c>
      <c r="R570" s="26">
        <v>-7.9000000000000001E-2</v>
      </c>
      <c r="S570" s="26">
        <v>0.09</v>
      </c>
      <c r="T570" s="26">
        <v>0.02</v>
      </c>
      <c r="U570" s="26">
        <v>5.7000000000000002E-2</v>
      </c>
      <c r="V570" s="26">
        <v>-3.5999999999999997E-2</v>
      </c>
      <c r="W570" s="26">
        <v>5.3999999999999999E-2</v>
      </c>
      <c r="X570" s="23">
        <f t="shared" si="33"/>
        <v>0.76296113409579558</v>
      </c>
      <c r="Y570" s="23">
        <f t="shared" si="34"/>
        <v>0.49809448216184782</v>
      </c>
      <c r="Z570" s="23">
        <f t="shared" si="35"/>
        <v>0.43697973407177493</v>
      </c>
      <c r="AA570" s="48">
        <f t="shared" si="36"/>
        <v>3.6072558571127455E-2</v>
      </c>
      <c r="AB570" s="26">
        <v>0.02</v>
      </c>
      <c r="AC570" s="20" t="s">
        <v>318</v>
      </c>
      <c r="AD570" s="26">
        <f>(2+0.6)%</f>
        <v>2.6000000000000002E-2</v>
      </c>
      <c r="AE570" s="26" t="s">
        <v>11</v>
      </c>
    </row>
    <row r="571" spans="1:31" x14ac:dyDescent="0.2">
      <c r="A571" s="19" t="s">
        <v>1484</v>
      </c>
      <c r="C571" s="19" t="s">
        <v>1219</v>
      </c>
      <c r="D571" s="20" t="s">
        <v>1220</v>
      </c>
      <c r="E571" s="59">
        <v>42368</v>
      </c>
      <c r="F571" s="30">
        <v>3586</v>
      </c>
      <c r="G571" s="30">
        <v>4</v>
      </c>
      <c r="H571" s="23"/>
      <c r="I571" s="26"/>
      <c r="J571" s="26"/>
      <c r="K571" s="26"/>
      <c r="L571" s="26"/>
      <c r="M571" s="26"/>
      <c r="N571" s="26"/>
      <c r="O571" s="26">
        <v>-3.8E-3</v>
      </c>
      <c r="P571" s="26">
        <v>-2.7199999999999998E-2</v>
      </c>
      <c r="Q571" s="26">
        <v>0.13739999999999999</v>
      </c>
      <c r="R571" s="26">
        <v>7.7999999999999996E-3</v>
      </c>
      <c r="S571" s="26">
        <v>8.5199999999999998E-2</v>
      </c>
      <c r="T571" s="26">
        <v>8.6999999999999994E-2</v>
      </c>
      <c r="U571" s="26">
        <v>6.4000000000000001E-2</v>
      </c>
      <c r="V571" s="26">
        <v>-1.2E-2</v>
      </c>
      <c r="W571" s="26">
        <v>5.2999999999999999E-2</v>
      </c>
      <c r="X571" s="23" t="str">
        <f t="shared" si="33"/>
        <v xml:space="preserve"> </v>
      </c>
      <c r="Y571" s="23" t="str">
        <f t="shared" si="34"/>
        <v xml:space="preserve"> </v>
      </c>
      <c r="Z571" s="23" t="str">
        <f t="shared" si="35"/>
        <v xml:space="preserve"> </v>
      </c>
      <c r="AA571" s="48" t="str">
        <f t="shared" si="36"/>
        <v xml:space="preserve"> </v>
      </c>
      <c r="AB571" s="26">
        <v>0.01</v>
      </c>
      <c r="AC571" s="20" t="s">
        <v>1218</v>
      </c>
      <c r="AD571" s="26">
        <v>1.2699999999999999E-2</v>
      </c>
      <c r="AE571" s="26" t="s">
        <v>11</v>
      </c>
    </row>
    <row r="572" spans="1:31" x14ac:dyDescent="0.2">
      <c r="C572" s="19" t="s">
        <v>1216</v>
      </c>
      <c r="D572" s="20" t="s">
        <v>1217</v>
      </c>
      <c r="E572" s="59">
        <v>42368</v>
      </c>
      <c r="F572" s="30">
        <v>3586</v>
      </c>
      <c r="G572" s="30">
        <v>4</v>
      </c>
      <c r="H572" s="23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>
        <v>7.8100000000000003E-2</v>
      </c>
      <c r="U572" s="26">
        <v>5.3999999999999999E-2</v>
      </c>
      <c r="V572" s="26">
        <v>-2.4E-2</v>
      </c>
      <c r="W572" s="26">
        <v>4.4999999999999998E-2</v>
      </c>
      <c r="X572" s="23" t="str">
        <f t="shared" si="33"/>
        <v xml:space="preserve"> </v>
      </c>
      <c r="Y572" s="23" t="str">
        <f t="shared" si="34"/>
        <v xml:space="preserve"> </v>
      </c>
      <c r="Z572" s="23" t="str">
        <f t="shared" si="35"/>
        <v xml:space="preserve"> </v>
      </c>
      <c r="AA572" s="48" t="str">
        <f t="shared" si="36"/>
        <v xml:space="preserve"> </v>
      </c>
      <c r="AB572" s="26">
        <v>2.1999999999999999E-2</v>
      </c>
      <c r="AC572" s="20" t="s">
        <v>1218</v>
      </c>
      <c r="AD572" s="26">
        <v>2.4799999999999999E-2</v>
      </c>
      <c r="AE572" s="26" t="s">
        <v>11</v>
      </c>
    </row>
    <row r="573" spans="1:31" x14ac:dyDescent="0.2">
      <c r="C573" s="19" t="s">
        <v>1157</v>
      </c>
      <c r="D573" s="20" t="s">
        <v>316</v>
      </c>
      <c r="E573" s="59">
        <v>38602</v>
      </c>
      <c r="F573" s="30">
        <v>982</v>
      </c>
      <c r="G573" s="30">
        <v>4</v>
      </c>
      <c r="H573" s="23">
        <v>-0.18310000000000001</v>
      </c>
      <c r="I573" s="26">
        <v>0.23089999999999999</v>
      </c>
      <c r="J573" s="26">
        <v>4.5699999999999998E-2</v>
      </c>
      <c r="K573" s="26">
        <v>-3.7900000000000003E-2</v>
      </c>
      <c r="L573" s="26">
        <v>9.8599999999999993E-2</v>
      </c>
      <c r="M573" s="26">
        <v>0.12740000000000001</v>
      </c>
      <c r="N573" s="26">
        <v>4.0300000000000002E-2</v>
      </c>
      <c r="O573" s="26">
        <v>7.3700000000000002E-2</v>
      </c>
      <c r="P573" s="26">
        <v>8.0999999999999996E-3</v>
      </c>
      <c r="Q573" s="26">
        <v>2.8500000000000001E-2</v>
      </c>
      <c r="R573" s="26">
        <v>-9.1200000000000003E-2</v>
      </c>
      <c r="S573" s="26">
        <v>6.9400000000000003E-2</v>
      </c>
      <c r="T573" s="26">
        <v>-6.3700000000000007E-2</v>
      </c>
      <c r="U573" s="26">
        <v>0.161</v>
      </c>
      <c r="V573" s="26">
        <v>0.14899999999999999</v>
      </c>
      <c r="W573" s="26">
        <v>0.06</v>
      </c>
      <c r="X573" s="23">
        <f t="shared" si="33"/>
        <v>0.8671005770039184</v>
      </c>
      <c r="Y573" s="23">
        <f t="shared" si="34"/>
        <v>0.77569731251870233</v>
      </c>
      <c r="Z573" s="23">
        <f t="shared" si="35"/>
        <v>0.67999940557875549</v>
      </c>
      <c r="AA573" s="48">
        <f t="shared" si="36"/>
        <v>3.9795616118011523E-2</v>
      </c>
      <c r="AB573" s="26">
        <v>2.2499999999999999E-2</v>
      </c>
      <c r="AC573" s="20" t="s">
        <v>317</v>
      </c>
      <c r="AE573" s="26" t="s">
        <v>11</v>
      </c>
    </row>
    <row r="574" spans="1:31" x14ac:dyDescent="0.2">
      <c r="C574" s="19" t="s">
        <v>1290</v>
      </c>
      <c r="D574" s="20" t="s">
        <v>1244</v>
      </c>
      <c r="E574" s="59">
        <v>40574</v>
      </c>
      <c r="F574" s="30">
        <v>94</v>
      </c>
      <c r="G574" s="30">
        <v>6</v>
      </c>
      <c r="K574" s="26">
        <v>1.9E-3</v>
      </c>
      <c r="L574" s="26">
        <v>0.1079</v>
      </c>
      <c r="M574" s="28">
        <v>0.16220000000000001</v>
      </c>
      <c r="N574" s="28">
        <v>4.2500000000000003E-2</v>
      </c>
      <c r="O574" s="28">
        <v>7.5600000000000001E-2</v>
      </c>
      <c r="P574" s="28">
        <v>-8.5000000000000006E-2</v>
      </c>
      <c r="Q574" s="26">
        <v>0.17199999999999999</v>
      </c>
      <c r="R574" s="26">
        <v>-0.1011</v>
      </c>
      <c r="S574" s="26">
        <v>2.18E-2</v>
      </c>
      <c r="T574" s="26">
        <v>-9.6000000000000002E-2</v>
      </c>
      <c r="U574" s="26">
        <v>9.2999999999999999E-2</v>
      </c>
      <c r="V574" s="26">
        <v>7.6999999999999999E-2</v>
      </c>
      <c r="W574" s="26">
        <v>2.5999999999999999E-2</v>
      </c>
      <c r="X574" s="23" t="str">
        <f t="shared" si="33"/>
        <v xml:space="preserve"> </v>
      </c>
      <c r="Y574" s="23">
        <f t="shared" si="34"/>
        <v>0.55564432244068751</v>
      </c>
      <c r="Z574" s="23">
        <f t="shared" si="35"/>
        <v>0.40147504599162787</v>
      </c>
      <c r="AA574" s="48" t="str">
        <f t="shared" si="36"/>
        <v xml:space="preserve"> </v>
      </c>
      <c r="AB574" s="26">
        <v>1.4999999999999999E-2</v>
      </c>
      <c r="AC574" s="20" t="s">
        <v>1289</v>
      </c>
      <c r="AE574" s="26" t="s">
        <v>11</v>
      </c>
    </row>
    <row r="575" spans="1:31" x14ac:dyDescent="0.2">
      <c r="C575" s="19" t="s">
        <v>1490</v>
      </c>
      <c r="D575" s="20" t="s">
        <v>1023</v>
      </c>
      <c r="E575" s="59">
        <v>40574</v>
      </c>
      <c r="F575" s="30">
        <v>94</v>
      </c>
      <c r="G575" s="30">
        <f>G574</f>
        <v>6</v>
      </c>
      <c r="K575" s="26"/>
      <c r="L575" s="26"/>
      <c r="M575" s="28">
        <v>0.15290000000000001</v>
      </c>
      <c r="N575" s="28">
        <v>3.5000000000000003E-2</v>
      </c>
      <c r="O575" s="28">
        <v>6.8099999999999994E-2</v>
      </c>
      <c r="P575" s="28">
        <v>-9.1800000000000007E-2</v>
      </c>
      <c r="Q575" s="26">
        <v>0.16700000000000001</v>
      </c>
      <c r="R575" s="26">
        <v>-0.1077</v>
      </c>
      <c r="S575" s="26">
        <v>1.41E-2</v>
      </c>
      <c r="T575" s="26">
        <v>-8.8999999999999996E-2</v>
      </c>
      <c r="U575" s="26">
        <v>8.5000000000000006E-2</v>
      </c>
      <c r="V575" s="26">
        <v>7.3999999999999996E-2</v>
      </c>
      <c r="W575" s="26">
        <v>0.02</v>
      </c>
      <c r="X575" s="23" t="str">
        <f t="shared" si="33"/>
        <v xml:space="preserve"> </v>
      </c>
      <c r="Y575" s="23" t="str">
        <f t="shared" si="34"/>
        <v xml:space="preserve"> </v>
      </c>
      <c r="Z575" s="23">
        <f t="shared" si="35"/>
        <v>0.32355045490143453</v>
      </c>
      <c r="AA575" s="48" t="str">
        <f t="shared" si="36"/>
        <v xml:space="preserve"> </v>
      </c>
      <c r="AB575" s="26">
        <v>2.2499999999999999E-2</v>
      </c>
      <c r="AC575" s="20" t="s">
        <v>1289</v>
      </c>
      <c r="AD575" s="28">
        <v>4.4999999999999998E-2</v>
      </c>
      <c r="AE575" s="26" t="s">
        <v>11</v>
      </c>
    </row>
    <row r="576" spans="1:31" x14ac:dyDescent="0.2">
      <c r="C576" s="19" t="s">
        <v>1291</v>
      </c>
      <c r="D576" s="20" t="s">
        <v>347</v>
      </c>
      <c r="E576" s="59">
        <v>40644</v>
      </c>
      <c r="F576" s="30">
        <v>81</v>
      </c>
      <c r="G576" s="30">
        <v>3</v>
      </c>
      <c r="H576" s="23"/>
      <c r="K576" s="26">
        <v>3.2899999999999999E-2</v>
      </c>
      <c r="L576" s="26">
        <v>1.9900000000000001E-2</v>
      </c>
      <c r="M576" s="26">
        <v>9.4999999999999998E-3</v>
      </c>
      <c r="N576" s="26">
        <v>1.41E-2</v>
      </c>
      <c r="O576" s="26">
        <v>7.0800000000000002E-2</v>
      </c>
      <c r="P576" s="26">
        <v>-4.3999999999999997E-2</v>
      </c>
      <c r="Q576" s="26">
        <v>1.1999999999999999E-3</v>
      </c>
      <c r="R576" s="26">
        <v>3.4200000000000001E-2</v>
      </c>
      <c r="S576" s="26">
        <v>-2.8400000000000002E-2</v>
      </c>
      <c r="T576" s="26">
        <v>2.4E-2</v>
      </c>
      <c r="U576" s="26">
        <v>1.4E-2</v>
      </c>
      <c r="V576" s="26">
        <v>-7.2999999999999995E-2</v>
      </c>
      <c r="W576" s="26"/>
      <c r="X576" s="23" t="str">
        <f t="shared" si="33"/>
        <v xml:space="preserve"> </v>
      </c>
      <c r="Y576" s="23" t="str">
        <f t="shared" si="34"/>
        <v xml:space="preserve"> </v>
      </c>
      <c r="Z576" s="23" t="str">
        <f t="shared" si="35"/>
        <v xml:space="preserve"> </v>
      </c>
      <c r="AA576" s="48" t="str">
        <f t="shared" si="36"/>
        <v xml:space="preserve"> </v>
      </c>
      <c r="AB576" s="26">
        <v>0.02</v>
      </c>
      <c r="AC576" s="20" t="s">
        <v>348</v>
      </c>
      <c r="AD576" s="26">
        <v>0.02</v>
      </c>
      <c r="AE576" s="26" t="s">
        <v>11</v>
      </c>
    </row>
    <row r="577" spans="2:35" x14ac:dyDescent="0.2">
      <c r="C577" s="19" t="s">
        <v>1292</v>
      </c>
      <c r="D577" s="20" t="s">
        <v>346</v>
      </c>
      <c r="E577" s="59">
        <v>40644</v>
      </c>
      <c r="F577" s="30">
        <v>81</v>
      </c>
      <c r="G577" s="30">
        <v>3</v>
      </c>
      <c r="H577" s="23"/>
      <c r="K577" s="26">
        <v>3.73E-2</v>
      </c>
      <c r="L577" s="26">
        <v>2.75E-2</v>
      </c>
      <c r="M577" s="26">
        <v>1.67E-2</v>
      </c>
      <c r="N577" s="26">
        <v>2.1000000000000001E-2</v>
      </c>
      <c r="O577" s="26">
        <v>7.7799999999999994E-2</v>
      </c>
      <c r="P577" s="26">
        <v>-3.6499999999999998E-2</v>
      </c>
      <c r="Q577" s="26">
        <v>9.1999999999999998E-3</v>
      </c>
      <c r="R577" s="26">
        <v>3.6999999999999998E-2</v>
      </c>
      <c r="S577" s="26">
        <v>-2.07E-2</v>
      </c>
      <c r="T577" s="26">
        <v>2.7E-2</v>
      </c>
      <c r="U577" s="26">
        <v>1.7999999999999999E-2</v>
      </c>
      <c r="V577" s="26">
        <v>-6.6000000000000003E-2</v>
      </c>
      <c r="W577" s="26"/>
      <c r="X577" s="23" t="str">
        <f t="shared" si="33"/>
        <v xml:space="preserve"> </v>
      </c>
      <c r="Y577" s="23" t="str">
        <f t="shared" si="34"/>
        <v xml:space="preserve"> </v>
      </c>
      <c r="Z577" s="23" t="str">
        <f t="shared" si="35"/>
        <v xml:space="preserve"> </v>
      </c>
      <c r="AA577" s="48" t="str">
        <f t="shared" si="36"/>
        <v xml:space="preserve"> </v>
      </c>
      <c r="AB577" s="26">
        <v>1.2E-2</v>
      </c>
      <c r="AC577" s="20" t="s">
        <v>348</v>
      </c>
      <c r="AD577" s="26">
        <v>1.2E-2</v>
      </c>
      <c r="AE577" s="26" t="s">
        <v>11</v>
      </c>
    </row>
    <row r="578" spans="2:35" x14ac:dyDescent="0.2">
      <c r="C578" s="19" t="s">
        <v>1104</v>
      </c>
      <c r="D578" s="20" t="s">
        <v>1105</v>
      </c>
      <c r="E578" s="59">
        <v>42278</v>
      </c>
      <c r="F578" s="30">
        <v>373</v>
      </c>
      <c r="G578" s="30">
        <v>3</v>
      </c>
      <c r="H578" s="23"/>
      <c r="I578" s="26"/>
      <c r="J578" s="26"/>
      <c r="K578" s="26"/>
      <c r="L578" s="26"/>
      <c r="M578" s="26"/>
      <c r="N578" s="26"/>
      <c r="O578" s="26">
        <v>-1.1999999999999999E-3</v>
      </c>
      <c r="P578" s="26">
        <v>-5.0000000000000001E-4</v>
      </c>
      <c r="Q578" s="26">
        <v>1.83E-2</v>
      </c>
      <c r="R578" s="26">
        <v>1.0999999999999999E-2</v>
      </c>
      <c r="S578" s="26">
        <v>8.0000000000000002E-3</v>
      </c>
      <c r="T578" s="26">
        <v>6.6400000000000001E-2</v>
      </c>
      <c r="U578" s="26">
        <v>1.7999999999999999E-2</v>
      </c>
      <c r="V578" s="26">
        <v>8.0000000000000002E-3</v>
      </c>
      <c r="W578" s="26">
        <v>5.7000000000000002E-2</v>
      </c>
      <c r="X578" s="23" t="str">
        <f t="shared" si="33"/>
        <v xml:space="preserve"> </v>
      </c>
      <c r="Y578" s="23" t="str">
        <f t="shared" si="34"/>
        <v xml:space="preserve"> </v>
      </c>
      <c r="Z578" s="23" t="str">
        <f t="shared" si="35"/>
        <v xml:space="preserve"> </v>
      </c>
      <c r="AA578" s="48" t="str">
        <f t="shared" si="36"/>
        <v xml:space="preserve"> </v>
      </c>
      <c r="AB578" s="26">
        <v>1.2500000000000001E-2</v>
      </c>
      <c r="AC578" s="34">
        <v>0.2</v>
      </c>
      <c r="AD578" s="26">
        <v>1.47E-2</v>
      </c>
      <c r="AE578" s="26" t="s">
        <v>11</v>
      </c>
      <c r="AH578" s="33"/>
      <c r="AI578" s="33"/>
    </row>
    <row r="579" spans="2:35" x14ac:dyDescent="0.2">
      <c r="C579" s="38" t="s">
        <v>938</v>
      </c>
      <c r="D579" s="20" t="s">
        <v>939</v>
      </c>
      <c r="E579" s="60">
        <v>41593</v>
      </c>
      <c r="F579" s="30">
        <v>555</v>
      </c>
      <c r="G579" s="30">
        <v>4</v>
      </c>
      <c r="H579" s="19"/>
      <c r="I579" s="19"/>
      <c r="J579" s="19"/>
      <c r="N579" s="26">
        <v>2.3E-2</v>
      </c>
      <c r="O579" s="26">
        <v>-7.6999999999999999E-2</v>
      </c>
      <c r="P579" s="26">
        <v>0.1</v>
      </c>
      <c r="Q579" s="26">
        <v>0.16800000000000001</v>
      </c>
      <c r="R579" s="26">
        <v>5.1499999999999997E-2</v>
      </c>
      <c r="S579" s="26">
        <v>-3.8399999999999997E-2</v>
      </c>
      <c r="T579" s="26">
        <v>0.18049999999999999</v>
      </c>
      <c r="U579" s="26">
        <v>0.1295</v>
      </c>
      <c r="V579" s="26">
        <v>-5.7000000000000002E-2</v>
      </c>
      <c r="W579" s="26">
        <v>7.0000000000000001E-3</v>
      </c>
      <c r="X579" s="23" t="str">
        <f t="shared" si="33"/>
        <v xml:space="preserve"> </v>
      </c>
      <c r="Y579" s="23" t="str">
        <f t="shared" si="34"/>
        <v xml:space="preserve"> </v>
      </c>
      <c r="Z579" s="23" t="str">
        <f t="shared" si="35"/>
        <v xml:space="preserve"> </v>
      </c>
      <c r="AA579" s="48" t="str">
        <f t="shared" si="36"/>
        <v xml:space="preserve"> </v>
      </c>
      <c r="AB579" s="26">
        <v>1.1900000000000001E-2</v>
      </c>
      <c r="AC579" s="20" t="s">
        <v>1601</v>
      </c>
      <c r="AD579" s="26">
        <v>3.0099999999999998E-2</v>
      </c>
    </row>
    <row r="580" spans="2:35" x14ac:dyDescent="0.2">
      <c r="C580" s="19" t="s">
        <v>150</v>
      </c>
      <c r="D580" s="20" t="s">
        <v>151</v>
      </c>
      <c r="E580" s="59">
        <v>38271</v>
      </c>
      <c r="F580" s="30">
        <v>156</v>
      </c>
      <c r="G580" s="30">
        <v>4</v>
      </c>
      <c r="H580" s="23">
        <v>-0.1721</v>
      </c>
      <c r="I580" s="26">
        <v>0.1133</v>
      </c>
      <c r="J580" s="26">
        <v>2.2599999999999999E-2</v>
      </c>
      <c r="K580" s="26">
        <v>-5.1999999999999998E-2</v>
      </c>
      <c r="L580" s="26">
        <v>0.15909999999999999</v>
      </c>
      <c r="M580" s="26">
        <v>9.7299999999999998E-2</v>
      </c>
      <c r="N580" s="26">
        <v>4.3900000000000002E-2</v>
      </c>
      <c r="O580" s="26">
        <v>6.8900000000000003E-2</v>
      </c>
      <c r="P580" s="26">
        <v>1.8800000000000001E-2</v>
      </c>
      <c r="Q580" s="26">
        <v>6.8199999999999997E-2</v>
      </c>
      <c r="R580" s="26">
        <v>-0.1019</v>
      </c>
      <c r="S580" s="26">
        <v>8.7999999999999995E-2</v>
      </c>
      <c r="T580" s="26">
        <v>0.08</v>
      </c>
      <c r="U580" s="26">
        <v>0</v>
      </c>
      <c r="V580" s="26">
        <v>-0.17</v>
      </c>
      <c r="W580" s="26">
        <v>3.5000000000000003E-2</v>
      </c>
      <c r="X580" s="23">
        <f t="shared" si="33"/>
        <v>0.25107624059153455</v>
      </c>
      <c r="Y580" s="23">
        <f t="shared" si="34"/>
        <v>0.32735746419822709</v>
      </c>
      <c r="Z580" s="23">
        <f t="shared" si="35"/>
        <v>0.20797696615902272</v>
      </c>
      <c r="AA580" s="48">
        <f t="shared" si="36"/>
        <v>1.4098723450013173E-2</v>
      </c>
      <c r="AB580" s="26">
        <v>0.02</v>
      </c>
      <c r="AC580" s="20" t="s">
        <v>9</v>
      </c>
      <c r="AD580" s="26">
        <v>2.9499999999999998E-2</v>
      </c>
      <c r="AE580" s="26" t="s">
        <v>9</v>
      </c>
    </row>
    <row r="581" spans="2:35" x14ac:dyDescent="0.2">
      <c r="C581" s="19" t="s">
        <v>1163</v>
      </c>
      <c r="D581" s="20" t="s">
        <v>578</v>
      </c>
      <c r="E581" s="59">
        <v>41480</v>
      </c>
      <c r="F581" s="30">
        <v>156</v>
      </c>
      <c r="G581" s="30">
        <v>6</v>
      </c>
      <c r="H581" s="23"/>
      <c r="I581" s="26"/>
      <c r="J581" s="26"/>
      <c r="K581" s="26"/>
      <c r="L581" s="26"/>
      <c r="M581" s="26">
        <v>6.7199999999999996E-2</v>
      </c>
      <c r="N581" s="26">
        <v>3.2300000000000002E-2</v>
      </c>
      <c r="O581" s="26">
        <v>0.1273</v>
      </c>
      <c r="P581" s="26">
        <v>-0.19400000000000001</v>
      </c>
      <c r="Q581" s="26">
        <v>3.2000000000000001E-2</v>
      </c>
      <c r="R581" s="26">
        <v>-2.7E-2</v>
      </c>
      <c r="S581" s="26">
        <v>-1.4E-2</v>
      </c>
      <c r="T581" s="26">
        <v>0.17399999999999999</v>
      </c>
      <c r="U581" s="26">
        <v>0.16700000000000001</v>
      </c>
      <c r="V581" s="26">
        <v>2.3E-2</v>
      </c>
      <c r="W581" s="26">
        <v>-8.5000000000000006E-2</v>
      </c>
      <c r="X581" s="23" t="str">
        <f t="shared" si="33"/>
        <v xml:space="preserve"> </v>
      </c>
      <c r="Y581" s="23" t="str">
        <f t="shared" si="34"/>
        <v xml:space="preserve"> </v>
      </c>
      <c r="Z581" s="23">
        <f t="shared" si="35"/>
        <v>0.27095866382618494</v>
      </c>
      <c r="AA581" s="48" t="str">
        <f t="shared" si="36"/>
        <v xml:space="preserve"> </v>
      </c>
      <c r="AB581" s="26">
        <v>0.02</v>
      </c>
      <c r="AC581" s="20" t="s">
        <v>579</v>
      </c>
      <c r="AD581" s="26">
        <v>2.0400000000000001E-2</v>
      </c>
      <c r="AH581" s="33"/>
      <c r="AI581" s="33"/>
    </row>
    <row r="582" spans="2:35" x14ac:dyDescent="0.2">
      <c r="B582" s="19" t="s">
        <v>471</v>
      </c>
      <c r="C582" s="19" t="s">
        <v>562</v>
      </c>
      <c r="D582" s="20" t="s">
        <v>561</v>
      </c>
      <c r="E582" s="59">
        <v>41823</v>
      </c>
      <c r="F582" s="30">
        <v>484</v>
      </c>
      <c r="G582" s="30">
        <v>3</v>
      </c>
      <c r="H582" s="23"/>
      <c r="I582" s="26"/>
      <c r="J582" s="26"/>
      <c r="K582" s="26"/>
      <c r="L582" s="26"/>
      <c r="M582" s="26"/>
      <c r="N582" s="26">
        <v>2.93E-2</v>
      </c>
      <c r="O582" s="26">
        <v>0.13100000000000001</v>
      </c>
      <c r="P582" s="26">
        <v>7.0000000000000001E-3</v>
      </c>
      <c r="Q582" s="26">
        <v>2.6800000000000001E-2</v>
      </c>
      <c r="R582" s="26">
        <v>3.7999999999999999E-2</v>
      </c>
      <c r="S582" s="26">
        <v>3.2000000000000001E-2</v>
      </c>
      <c r="T582" s="26">
        <v>8.1500000000000003E-2</v>
      </c>
      <c r="U582" s="26">
        <v>-8.3000000000000004E-2</v>
      </c>
      <c r="V582" s="26">
        <v>1E-3</v>
      </c>
      <c r="W582" s="26">
        <v>0</v>
      </c>
      <c r="X582" s="23" t="str">
        <f t="shared" si="33"/>
        <v xml:space="preserve"> </v>
      </c>
      <c r="Y582" s="23" t="str">
        <f t="shared" si="34"/>
        <v xml:space="preserve"> </v>
      </c>
      <c r="Z582" s="23" t="str">
        <f t="shared" si="35"/>
        <v xml:space="preserve"> </v>
      </c>
      <c r="AA582" s="48" t="str">
        <f t="shared" si="36"/>
        <v xml:space="preserve"> </v>
      </c>
      <c r="AB582" s="26">
        <v>1.47E-2</v>
      </c>
      <c r="AC582" s="20" t="s">
        <v>546</v>
      </c>
      <c r="AD582" s="26">
        <v>1.72E-2</v>
      </c>
      <c r="AG582" s="43"/>
      <c r="AH582" s="34"/>
    </row>
    <row r="583" spans="2:35" x14ac:dyDescent="0.2">
      <c r="B583" s="19" t="s">
        <v>471</v>
      </c>
      <c r="C583" s="38" t="s">
        <v>945</v>
      </c>
      <c r="D583" s="20" t="s">
        <v>946</v>
      </c>
      <c r="E583" s="60">
        <v>40142</v>
      </c>
      <c r="F583" s="30">
        <v>394</v>
      </c>
      <c r="G583" s="30">
        <v>7</v>
      </c>
      <c r="H583" s="19"/>
      <c r="I583" s="19"/>
      <c r="J583" s="26">
        <v>0.13700000000000001</v>
      </c>
      <c r="K583" s="26">
        <v>-5.0999999999999997E-2</v>
      </c>
      <c r="L583" s="26">
        <v>0.114</v>
      </c>
      <c r="M583" s="26">
        <v>0.22500000000000001</v>
      </c>
      <c r="N583" s="26">
        <v>2.8000000000000001E-2</v>
      </c>
      <c r="O583" s="26">
        <v>7.6999999999999999E-2</v>
      </c>
      <c r="P583" s="26">
        <v>-4.3999999999999997E-2</v>
      </c>
      <c r="Q583" s="26">
        <v>0.14499999999999999</v>
      </c>
      <c r="R583" s="26">
        <v>-6.6000000000000003E-2</v>
      </c>
      <c r="S583" s="26">
        <v>0.188</v>
      </c>
      <c r="T583" s="26">
        <v>6.6100000000000006E-2</v>
      </c>
      <c r="U583" s="26">
        <v>7.8E-2</v>
      </c>
      <c r="V583" s="26">
        <v>-0.13900000000000001</v>
      </c>
      <c r="W583" s="26">
        <v>0.127</v>
      </c>
      <c r="X583" s="23" t="str">
        <f t="shared" si="33"/>
        <v xml:space="preserve"> </v>
      </c>
      <c r="Y583" s="23">
        <f t="shared" si="34"/>
        <v>0.94207848692295726</v>
      </c>
      <c r="Z583" s="23">
        <f t="shared" si="35"/>
        <v>0.83702630088078855</v>
      </c>
      <c r="AA583" s="48" t="str">
        <f t="shared" si="36"/>
        <v xml:space="preserve"> </v>
      </c>
      <c r="AB583" s="26">
        <v>2.4199999999999999E-2</v>
      </c>
      <c r="AC583" s="20" t="s">
        <v>947</v>
      </c>
      <c r="AD583" s="26">
        <v>4.8399999999999999E-2</v>
      </c>
    </row>
    <row r="584" spans="2:35" x14ac:dyDescent="0.2">
      <c r="C584" s="19" t="s">
        <v>1625</v>
      </c>
      <c r="D584" s="20" t="s">
        <v>1626</v>
      </c>
      <c r="E584" s="59">
        <v>40277</v>
      </c>
      <c r="F584" s="30">
        <v>1077</v>
      </c>
      <c r="G584" s="30">
        <v>4</v>
      </c>
      <c r="H584" s="23"/>
      <c r="K584" s="26"/>
      <c r="L584" s="26"/>
      <c r="M584" s="26"/>
      <c r="N584" s="26"/>
      <c r="O584" s="26">
        <v>9.8100000000000007E-2</v>
      </c>
      <c r="P584" s="26">
        <v>3.8E-3</v>
      </c>
      <c r="Q584" s="26">
        <v>4.7199999999999999E-2</v>
      </c>
      <c r="R584" s="26">
        <v>-3.5299999999999998E-2</v>
      </c>
      <c r="S584" s="26">
        <v>9.2999999999999992E-3</v>
      </c>
      <c r="T584" s="26">
        <v>5.4199999999999998E-2</v>
      </c>
      <c r="U584" s="26">
        <v>5.8000000000000003E-2</v>
      </c>
      <c r="V584" s="26">
        <v>-3.1E-2</v>
      </c>
      <c r="W584" s="26">
        <v>1.44E-2</v>
      </c>
      <c r="X584" s="23" t="str">
        <f t="shared" ref="X584:X647" si="37" xml:space="preserve">
IF(
COUNTBLANK(H584:W584)&gt;0," ",
((1+H584)*(1+I584)*(1+J584)*(1+K584)*(1+L584)*(1+M584)*(1+N584)*(1+O584)*(1+P584)*(1+Q584)*(1+R584)*(1+S584)*(1+T584)*(1+U584)*(1+V584)*(1+W584))-1
)</f>
        <v xml:space="preserve"> </v>
      </c>
      <c r="Y584" s="23" t="str">
        <f t="shared" ref="Y584:Y647" si="38" xml:space="preserve">
IF(
COUNTBLANK(K584:W584)&gt;0," ",
((1+K584)*(1+L584)*(1+M584)*(1+N584)*(1+O584)*(1+P584)*(1+Q584)*(1+R584)*(1+S584)*(1+T584)*(1+U584)*(1+V584)*(1+W584))-1
)</f>
        <v xml:space="preserve"> </v>
      </c>
      <c r="Z584" s="23" t="str">
        <f t="shared" ref="Z584:Z647" si="39" xml:space="preserve">
IF(
COUNTBLANK(M584:W584)&gt;0," ",
((1+M584)*(1+N584)*(1+O584)*(1+P584)*(1+Q584)*(1+R584)*(1+S584)*(1+T584)*(1+U584)*(1+V584)*(1+W584))-1
)</f>
        <v xml:space="preserve"> </v>
      </c>
      <c r="AA584" s="48" t="str">
        <f t="shared" si="36"/>
        <v xml:space="preserve"> </v>
      </c>
      <c r="AB584" s="26">
        <v>1.0999999999999999E-2</v>
      </c>
      <c r="AC584" s="20" t="s">
        <v>770</v>
      </c>
      <c r="AD584" s="26">
        <v>1.4800000000000001E-2</v>
      </c>
      <c r="AE584" s="20" t="s">
        <v>11</v>
      </c>
    </row>
    <row r="585" spans="2:35" x14ac:dyDescent="0.2">
      <c r="C585" s="38" t="s">
        <v>1276</v>
      </c>
      <c r="D585" s="20" t="s">
        <v>1277</v>
      </c>
      <c r="E585" s="60">
        <v>42689</v>
      </c>
      <c r="F585" s="30">
        <v>2819</v>
      </c>
      <c r="G585" s="30">
        <v>4</v>
      </c>
      <c r="H585" s="19"/>
      <c r="I585" s="19"/>
      <c r="J585" s="26"/>
      <c r="K585" s="26"/>
      <c r="L585" s="26"/>
      <c r="M585" s="26"/>
      <c r="N585" s="26"/>
      <c r="O585" s="26"/>
      <c r="P585" s="26"/>
      <c r="Q585" s="26">
        <v>2.7E-2</v>
      </c>
      <c r="R585" s="26">
        <v>-1.8800000000000001E-2</v>
      </c>
      <c r="S585" s="26">
        <v>3.04E-2</v>
      </c>
      <c r="T585" s="26">
        <v>0.10780000000000001</v>
      </c>
      <c r="U585" s="26">
        <v>6.2E-2</v>
      </c>
      <c r="V585" s="26">
        <v>-5.6000000000000001E-2</v>
      </c>
      <c r="W585" s="26">
        <v>3.6999999999999998E-2</v>
      </c>
      <c r="X585" s="23" t="str">
        <f t="shared" si="37"/>
        <v xml:space="preserve"> </v>
      </c>
      <c r="Y585" s="23" t="str">
        <f t="shared" si="38"/>
        <v xml:space="preserve"> </v>
      </c>
      <c r="Z585" s="23" t="str">
        <f t="shared" si="39"/>
        <v xml:space="preserve"> </v>
      </c>
      <c r="AA585" s="48" t="str">
        <f t="shared" si="36"/>
        <v xml:space="preserve"> </v>
      </c>
      <c r="AB585" s="26">
        <v>1.6E-2</v>
      </c>
      <c r="AC585" s="20" t="s">
        <v>1275</v>
      </c>
      <c r="AD585" s="26">
        <v>2.1000000000000001E-2</v>
      </c>
    </row>
    <row r="586" spans="2:35" x14ac:dyDescent="0.2">
      <c r="C586" s="19" t="s">
        <v>1273</v>
      </c>
      <c r="D586" s="20" t="s">
        <v>1274</v>
      </c>
      <c r="E586" s="60">
        <v>43427</v>
      </c>
      <c r="F586" s="30">
        <v>736</v>
      </c>
      <c r="G586" s="30">
        <v>5</v>
      </c>
      <c r="H586" s="19"/>
      <c r="I586" s="19"/>
      <c r="J586" s="26"/>
      <c r="K586" s="26"/>
      <c r="L586" s="26"/>
      <c r="M586" s="26"/>
      <c r="N586" s="26"/>
      <c r="O586" s="26"/>
      <c r="P586" s="26"/>
      <c r="Q586" s="26"/>
      <c r="R586" s="26"/>
      <c r="S586" s="26">
        <v>1.29E-2</v>
      </c>
      <c r="T586" s="26">
        <v>0.26540000000000002</v>
      </c>
      <c r="U586" s="26">
        <v>-7.1999999999999995E-2</v>
      </c>
      <c r="V586" s="26">
        <v>-0.121</v>
      </c>
      <c r="W586" s="26">
        <v>7.0000000000000001E-3</v>
      </c>
      <c r="X586" s="23" t="str">
        <f t="shared" si="37"/>
        <v xml:space="preserve"> </v>
      </c>
      <c r="Y586" s="23" t="str">
        <f t="shared" si="38"/>
        <v xml:space="preserve"> </v>
      </c>
      <c r="Z586" s="23" t="str">
        <f t="shared" si="39"/>
        <v xml:space="preserve"> </v>
      </c>
      <c r="AA586" s="48" t="str">
        <f t="shared" si="36"/>
        <v xml:space="preserve"> </v>
      </c>
      <c r="AB586" s="26">
        <v>2.3E-2</v>
      </c>
      <c r="AC586" s="20" t="s">
        <v>1275</v>
      </c>
      <c r="AD586" s="26"/>
    </row>
    <row r="587" spans="2:35" x14ac:dyDescent="0.2">
      <c r="C587" s="38" t="s">
        <v>1249</v>
      </c>
      <c r="D587" s="20" t="s">
        <v>1250</v>
      </c>
      <c r="E587" s="60"/>
      <c r="F587" s="30"/>
      <c r="G587" s="30"/>
      <c r="H587" s="19"/>
      <c r="I587" s="19"/>
      <c r="J587" s="32"/>
      <c r="K587" s="26"/>
      <c r="L587" s="26"/>
      <c r="M587" s="26"/>
      <c r="N587" s="26"/>
      <c r="O587" s="26"/>
      <c r="P587" s="26"/>
      <c r="Q587" s="26">
        <v>0.1608</v>
      </c>
      <c r="R587" s="26">
        <v>4.0099999999999997E-2</v>
      </c>
      <c r="S587" s="26">
        <v>6.6500000000000004E-2</v>
      </c>
      <c r="T587" s="26">
        <v>0.17780000000000001</v>
      </c>
      <c r="U587" s="26">
        <v>0.01</v>
      </c>
      <c r="V587" s="26"/>
      <c r="W587" s="26"/>
      <c r="X587" s="23" t="str">
        <f t="shared" si="37"/>
        <v xml:space="preserve"> </v>
      </c>
      <c r="Y587" s="23" t="str">
        <f t="shared" si="38"/>
        <v xml:space="preserve"> </v>
      </c>
      <c r="Z587" s="23" t="str">
        <f t="shared" si="39"/>
        <v xml:space="preserve"> </v>
      </c>
      <c r="AA587" s="48" t="str">
        <f t="shared" si="36"/>
        <v xml:space="preserve"> </v>
      </c>
      <c r="AB587" s="26"/>
      <c r="AD587" s="26"/>
    </row>
    <row r="588" spans="2:35" x14ac:dyDescent="0.2">
      <c r="C588" s="19" t="s">
        <v>56</v>
      </c>
      <c r="D588" s="20" t="s">
        <v>57</v>
      </c>
      <c r="E588" s="59">
        <v>40891</v>
      </c>
      <c r="F588" s="30">
        <v>285</v>
      </c>
      <c r="G588" s="30">
        <v>3</v>
      </c>
      <c r="L588" s="26">
        <v>4.3999999999999997E-2</v>
      </c>
      <c r="M588" s="26">
        <v>8.8999999999999996E-2</v>
      </c>
      <c r="N588" s="26">
        <v>4.8000000000000001E-2</v>
      </c>
      <c r="O588" s="26">
        <v>3.3000000000000002E-2</v>
      </c>
      <c r="P588" s="26">
        <v>4.8999999999999998E-3</v>
      </c>
      <c r="Q588" s="26">
        <v>-2.3999999999999998E-3</v>
      </c>
      <c r="R588" s="26">
        <v>-9.5699999999999993E-2</v>
      </c>
      <c r="S588" s="26">
        <v>-2.52E-2</v>
      </c>
      <c r="T588" s="26">
        <v>6.0699999999999997E-2</v>
      </c>
      <c r="U588" s="26">
        <v>5.1900000000000002E-2</v>
      </c>
      <c r="V588" s="26">
        <v>-4.2999999999999997E-2</v>
      </c>
      <c r="W588" s="26">
        <v>0.09</v>
      </c>
      <c r="X588" s="23" t="str">
        <f t="shared" si="37"/>
        <v xml:space="preserve"> </v>
      </c>
      <c r="Y588" s="23" t="str">
        <f t="shared" si="38"/>
        <v xml:space="preserve"> </v>
      </c>
      <c r="Z588" s="23">
        <f t="shared" si="39"/>
        <v>0.21255733096416951</v>
      </c>
      <c r="AA588" s="48" t="str">
        <f t="shared" si="36"/>
        <v xml:space="preserve"> </v>
      </c>
      <c r="AB588" s="26">
        <v>2.1000000000000001E-2</v>
      </c>
      <c r="AC588" s="20" t="s">
        <v>9</v>
      </c>
      <c r="AD588" s="26">
        <v>2.3599999999999999E-2</v>
      </c>
      <c r="AE588" s="20" t="s">
        <v>11</v>
      </c>
    </row>
    <row r="589" spans="2:35" x14ac:dyDescent="0.2">
      <c r="C589" s="19" t="s">
        <v>843</v>
      </c>
      <c r="D589" s="20" t="s">
        <v>844</v>
      </c>
      <c r="E589" s="59">
        <v>41681</v>
      </c>
      <c r="F589" s="30">
        <v>198</v>
      </c>
      <c r="G589" s="30">
        <v>5</v>
      </c>
      <c r="H589" s="23"/>
      <c r="O589" s="26">
        <v>7.9000000000000001E-2</v>
      </c>
      <c r="P589" s="26">
        <v>-0.01</v>
      </c>
      <c r="Q589" s="26">
        <v>5.0000000000000001E-3</v>
      </c>
      <c r="R589" s="26">
        <v>-7.5999999999999998E-2</v>
      </c>
      <c r="S589" s="26">
        <v>-8.1000000000000003E-2</v>
      </c>
      <c r="T589" s="26">
        <v>4.87E-2</v>
      </c>
      <c r="U589" s="26">
        <v>-0.05</v>
      </c>
      <c r="V589" s="26">
        <v>-2.1000000000000001E-2</v>
      </c>
      <c r="W589" s="26"/>
      <c r="X589" s="23" t="str">
        <f t="shared" si="37"/>
        <v xml:space="preserve"> </v>
      </c>
      <c r="Y589" s="23" t="str">
        <f t="shared" si="38"/>
        <v xml:space="preserve"> </v>
      </c>
      <c r="Z589" s="23" t="str">
        <f t="shared" si="39"/>
        <v xml:space="preserve"> </v>
      </c>
      <c r="AA589" s="48" t="str">
        <f t="shared" si="36"/>
        <v xml:space="preserve"> </v>
      </c>
      <c r="AB589" s="26">
        <v>2.35E-2</v>
      </c>
      <c r="AC589" s="20" t="s">
        <v>845</v>
      </c>
      <c r="AD589" s="26">
        <v>2.3599999999999999E-2</v>
      </c>
      <c r="AE589" s="20" t="s">
        <v>11</v>
      </c>
    </row>
    <row r="590" spans="2:35" x14ac:dyDescent="0.2">
      <c r="C590" s="19" t="s">
        <v>67</v>
      </c>
      <c r="D590" s="20" t="s">
        <v>66</v>
      </c>
      <c r="E590" s="59">
        <v>39141</v>
      </c>
      <c r="F590" s="30">
        <v>545</v>
      </c>
      <c r="G590" s="30">
        <v>3</v>
      </c>
      <c r="H590" s="23">
        <v>8.8499999999999995E-2</v>
      </c>
      <c r="I590" s="26">
        <v>9.7100000000000006E-2</v>
      </c>
      <c r="J590" s="26">
        <v>9.1999999999999998E-2</v>
      </c>
      <c r="K590" s="26">
        <v>2.3599999999999999E-2</v>
      </c>
      <c r="L590" s="26">
        <v>5.62E-2</v>
      </c>
      <c r="M590" s="26">
        <v>2.5600000000000001E-2</v>
      </c>
      <c r="N590" s="26">
        <v>2.5399999999999999E-2</v>
      </c>
      <c r="O590" s="26">
        <v>7.0900000000000005E-2</v>
      </c>
      <c r="P590" s="26">
        <v>2.8400000000000002E-2</v>
      </c>
      <c r="Q590" s="26">
        <v>2.29E-2</v>
      </c>
      <c r="R590" s="26">
        <v>-1.29E-2</v>
      </c>
      <c r="S590" s="26">
        <v>2.9899999999999999E-2</v>
      </c>
      <c r="T590" s="26">
        <v>2.0799999999999999E-2</v>
      </c>
      <c r="U590" s="26">
        <v>2.4E-2</v>
      </c>
      <c r="V590" s="26"/>
      <c r="W590" s="26"/>
      <c r="X590" s="23" t="str">
        <f t="shared" si="37"/>
        <v xml:space="preserve"> </v>
      </c>
      <c r="Y590" s="23" t="str">
        <f t="shared" si="38"/>
        <v xml:space="preserve"> </v>
      </c>
      <c r="Z590" s="23" t="str">
        <f t="shared" si="39"/>
        <v xml:space="preserve"> </v>
      </c>
      <c r="AA590" s="48" t="str">
        <f t="shared" si="36"/>
        <v xml:space="preserve"> </v>
      </c>
      <c r="AB590" s="26">
        <v>1.5800000000000002E-2</v>
      </c>
      <c r="AC590" s="20" t="s">
        <v>812</v>
      </c>
      <c r="AD590" s="26">
        <v>0.02</v>
      </c>
      <c r="AE590" s="20" t="s">
        <v>11</v>
      </c>
    </row>
    <row r="591" spans="2:35" x14ac:dyDescent="0.2">
      <c r="C591" s="38" t="s">
        <v>1343</v>
      </c>
      <c r="D591" s="20" t="s">
        <v>1342</v>
      </c>
      <c r="E591" s="60">
        <v>42369</v>
      </c>
      <c r="F591" s="30">
        <v>66</v>
      </c>
      <c r="G591" s="30"/>
      <c r="H591" s="19"/>
      <c r="I591" s="19"/>
      <c r="J591" s="32"/>
      <c r="K591" s="26"/>
      <c r="L591" s="26"/>
      <c r="M591" s="26"/>
      <c r="N591" s="26"/>
      <c r="O591" s="26"/>
      <c r="P591" s="26">
        <v>1.38E-2</v>
      </c>
      <c r="Q591" s="26">
        <v>6.4999999999999997E-3</v>
      </c>
      <c r="R591" s="26">
        <v>-7.4700000000000003E-2</v>
      </c>
      <c r="S591" s="26">
        <v>6.4000000000000001E-2</v>
      </c>
      <c r="T591" s="26">
        <v>5.2299999999999999E-2</v>
      </c>
      <c r="U591" s="26">
        <v>4.3999999999999997E-2</v>
      </c>
      <c r="V591" s="26"/>
      <c r="W591" s="26"/>
      <c r="X591" s="23" t="str">
        <f t="shared" si="37"/>
        <v xml:space="preserve"> </v>
      </c>
      <c r="Y591" s="23" t="str">
        <f t="shared" si="38"/>
        <v xml:space="preserve"> </v>
      </c>
      <c r="Z591" s="23" t="str">
        <f t="shared" si="39"/>
        <v xml:space="preserve"> </v>
      </c>
      <c r="AA591" s="48" t="str">
        <f t="shared" si="36"/>
        <v xml:space="preserve"> </v>
      </c>
      <c r="AB591" s="26">
        <v>1.3599999999999999E-2</v>
      </c>
      <c r="AC591" s="20" t="s">
        <v>1345</v>
      </c>
      <c r="AD591" s="26">
        <v>1.3899999999999999E-2</v>
      </c>
      <c r="AE591" s="20" t="s">
        <v>11</v>
      </c>
    </row>
    <row r="592" spans="2:35" x14ac:dyDescent="0.2">
      <c r="C592" s="38" t="s">
        <v>1482</v>
      </c>
      <c r="D592" s="20" t="s">
        <v>1716</v>
      </c>
      <c r="E592" s="60">
        <v>42915</v>
      </c>
      <c r="F592" s="30"/>
      <c r="G592" s="30"/>
      <c r="H592" s="19"/>
      <c r="I592" s="19"/>
      <c r="J592" s="32"/>
      <c r="K592" s="26"/>
      <c r="L592" s="26"/>
      <c r="M592" s="26"/>
      <c r="N592" s="26"/>
      <c r="O592" s="26"/>
      <c r="P592" s="26"/>
      <c r="Q592" s="26">
        <v>2.76E-2</v>
      </c>
      <c r="R592" s="26">
        <v>-3.9600000000000003E-2</v>
      </c>
      <c r="S592" s="26">
        <v>0.1305</v>
      </c>
      <c r="T592" s="26">
        <v>-2.46E-2</v>
      </c>
      <c r="U592" s="26"/>
      <c r="V592" s="26"/>
      <c r="W592" s="26"/>
      <c r="X592" s="23" t="str">
        <f t="shared" si="37"/>
        <v xml:space="preserve"> </v>
      </c>
      <c r="Y592" s="23" t="str">
        <f t="shared" si="38"/>
        <v xml:space="preserve"> </v>
      </c>
      <c r="Z592" s="23" t="str">
        <f t="shared" si="39"/>
        <v xml:space="preserve"> </v>
      </c>
      <c r="AA592" s="48" t="str">
        <f t="shared" si="36"/>
        <v xml:space="preserve"> </v>
      </c>
      <c r="AB592" s="26">
        <v>1.4999999999999999E-2</v>
      </c>
      <c r="AC592" s="20" t="s">
        <v>546</v>
      </c>
      <c r="AD592" s="26"/>
      <c r="AE592" s="20" t="s">
        <v>11</v>
      </c>
    </row>
    <row r="593" spans="1:32" x14ac:dyDescent="0.2">
      <c r="C593" s="19" t="s">
        <v>1512</v>
      </c>
      <c r="E593" s="59"/>
      <c r="F593" s="30">
        <v>40</v>
      </c>
      <c r="G593" s="30"/>
      <c r="H593" s="19"/>
      <c r="I593" s="19"/>
      <c r="J593" s="19"/>
      <c r="K593" s="19"/>
      <c r="L593" s="19"/>
      <c r="M593" s="19"/>
      <c r="N593" s="19"/>
      <c r="O593" s="19"/>
      <c r="P593" s="26"/>
      <c r="Q593" s="26"/>
      <c r="R593" s="26"/>
      <c r="S593" s="26">
        <v>0.04</v>
      </c>
      <c r="T593" s="26"/>
      <c r="U593" s="26"/>
      <c r="V593" s="26"/>
      <c r="W593" s="26"/>
      <c r="X593" s="23" t="str">
        <f t="shared" si="37"/>
        <v xml:space="preserve"> </v>
      </c>
      <c r="Y593" s="23" t="str">
        <f t="shared" si="38"/>
        <v xml:space="preserve"> </v>
      </c>
      <c r="Z593" s="23" t="str">
        <f t="shared" si="39"/>
        <v xml:space="preserve"> </v>
      </c>
      <c r="AA593" s="48" t="str">
        <f t="shared" si="36"/>
        <v xml:space="preserve"> </v>
      </c>
      <c r="AB593" s="26"/>
      <c r="AD593" s="26"/>
      <c r="AF593" s="26"/>
    </row>
    <row r="594" spans="1:32" x14ac:dyDescent="0.2">
      <c r="C594" s="19" t="s">
        <v>1286</v>
      </c>
      <c r="D594" s="20" t="s">
        <v>1287</v>
      </c>
      <c r="E594" s="59">
        <v>42466</v>
      </c>
      <c r="F594" s="30">
        <v>28</v>
      </c>
      <c r="P594" s="26">
        <v>0.1022</v>
      </c>
      <c r="Q594" s="26">
        <v>0.12529999999999999</v>
      </c>
      <c r="R594" s="26">
        <v>0.1419</v>
      </c>
      <c r="S594" s="26">
        <v>6.0199999999999997E-2</v>
      </c>
      <c r="T594" s="26">
        <v>9.0399999999999994E-2</v>
      </c>
      <c r="U594" s="26">
        <v>0.1094</v>
      </c>
      <c r="V594" s="26"/>
      <c r="W594" s="26"/>
      <c r="X594" s="23" t="str">
        <f t="shared" si="37"/>
        <v xml:space="preserve"> </v>
      </c>
      <c r="Y594" s="23" t="str">
        <f t="shared" si="38"/>
        <v xml:space="preserve"> </v>
      </c>
      <c r="Z594" s="23" t="str">
        <f t="shared" si="39"/>
        <v xml:space="preserve"> </v>
      </c>
      <c r="AA594" s="48" t="str">
        <f t="shared" si="36"/>
        <v xml:space="preserve"> </v>
      </c>
      <c r="AB594" s="26">
        <v>0.02</v>
      </c>
      <c r="AC594" s="34" t="s">
        <v>1288</v>
      </c>
      <c r="AE594" s="20" t="s">
        <v>11</v>
      </c>
    </row>
    <row r="595" spans="1:32" x14ac:dyDescent="0.2">
      <c r="A595" s="38"/>
      <c r="B595" s="38" t="s">
        <v>1715</v>
      </c>
      <c r="C595" s="38" t="s">
        <v>1479</v>
      </c>
      <c r="D595" s="20" t="s">
        <v>1480</v>
      </c>
      <c r="E595" s="59">
        <v>43116</v>
      </c>
      <c r="F595" s="30">
        <v>189</v>
      </c>
      <c r="G595" s="30">
        <v>4</v>
      </c>
      <c r="H595" s="23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>
        <v>4.2000000000000003E-2</v>
      </c>
      <c r="T595" s="26"/>
      <c r="U595" s="26"/>
      <c r="V595" s="26"/>
      <c r="W595" s="26"/>
      <c r="X595" s="23" t="str">
        <f t="shared" si="37"/>
        <v xml:space="preserve"> </v>
      </c>
      <c r="Y595" s="23" t="str">
        <f t="shared" si="38"/>
        <v xml:space="preserve"> </v>
      </c>
      <c r="Z595" s="23" t="str">
        <f t="shared" si="39"/>
        <v xml:space="preserve"> </v>
      </c>
      <c r="AA595" s="48" t="str">
        <f t="shared" si="36"/>
        <v xml:space="preserve"> </v>
      </c>
      <c r="AB595" s="26"/>
      <c r="AD595" s="26"/>
    </row>
    <row r="596" spans="1:32" x14ac:dyDescent="0.2">
      <c r="C596" s="19" t="s">
        <v>825</v>
      </c>
      <c r="D596" s="20" t="s">
        <v>814</v>
      </c>
      <c r="E596" s="59">
        <v>42734</v>
      </c>
      <c r="F596" s="30">
        <v>190</v>
      </c>
      <c r="G596" s="30">
        <v>4</v>
      </c>
      <c r="H596" s="23"/>
      <c r="I596" s="26"/>
      <c r="J596" s="26"/>
      <c r="K596" s="26"/>
      <c r="L596" s="26"/>
      <c r="M596" s="26"/>
      <c r="N596" s="26"/>
      <c r="O596" s="26"/>
      <c r="P596" s="26"/>
      <c r="Q596" s="26">
        <v>-1.1900000000000001E-2</v>
      </c>
      <c r="R596" s="26">
        <v>-2.0199999999999999E-2</v>
      </c>
      <c r="S596" s="26">
        <v>3.7999999999999999E-2</v>
      </c>
      <c r="T596" s="26"/>
      <c r="U596" s="26"/>
      <c r="V596" s="26"/>
      <c r="W596" s="26"/>
      <c r="X596" s="23" t="str">
        <f t="shared" si="37"/>
        <v xml:space="preserve"> </v>
      </c>
      <c r="Y596" s="23" t="str">
        <f t="shared" si="38"/>
        <v xml:space="preserve"> </v>
      </c>
      <c r="Z596" s="23" t="str">
        <f t="shared" si="39"/>
        <v xml:space="preserve"> </v>
      </c>
      <c r="AA596" s="48" t="str">
        <f t="shared" si="36"/>
        <v xml:space="preserve"> </v>
      </c>
      <c r="AB596" s="26">
        <v>2.2499999999999999E-2</v>
      </c>
      <c r="AC596" s="20" t="s">
        <v>815</v>
      </c>
      <c r="AD596" s="26">
        <v>2.2499999999999999E-2</v>
      </c>
      <c r="AE596" s="20" t="s">
        <v>11</v>
      </c>
    </row>
    <row r="597" spans="1:32" x14ac:dyDescent="0.2">
      <c r="A597" s="19" t="s">
        <v>1478</v>
      </c>
      <c r="C597" s="38" t="s">
        <v>1438</v>
      </c>
      <c r="E597" s="60">
        <v>40693</v>
      </c>
      <c r="F597" s="30">
        <v>700</v>
      </c>
      <c r="X597" s="23" t="str">
        <f t="shared" si="37"/>
        <v xml:space="preserve"> </v>
      </c>
      <c r="Y597" s="23" t="str">
        <f t="shared" si="38"/>
        <v xml:space="preserve"> </v>
      </c>
      <c r="Z597" s="23" t="str">
        <f t="shared" si="39"/>
        <v xml:space="preserve"> </v>
      </c>
      <c r="AA597" s="48" t="str">
        <f t="shared" si="36"/>
        <v xml:space="preserve"> </v>
      </c>
      <c r="AB597" s="26">
        <v>0.02</v>
      </c>
      <c r="AC597" s="20" t="s">
        <v>812</v>
      </c>
      <c r="AE597" s="20" t="s">
        <v>11</v>
      </c>
    </row>
    <row r="598" spans="1:32" x14ac:dyDescent="0.2">
      <c r="A598" s="19" t="s">
        <v>1437</v>
      </c>
      <c r="B598" s="38"/>
      <c r="C598" s="19" t="s">
        <v>276</v>
      </c>
      <c r="D598" s="20" t="s">
        <v>97</v>
      </c>
      <c r="E598" s="59">
        <v>38791</v>
      </c>
      <c r="F598" s="30">
        <v>1031</v>
      </c>
      <c r="G598" s="30">
        <v>3</v>
      </c>
      <c r="H598" s="23">
        <v>3.8999999999999998E-3</v>
      </c>
      <c r="I598" s="26">
        <v>9.2200000000000004E-2</v>
      </c>
      <c r="J598" s="26">
        <v>3.8699999999999998E-2</v>
      </c>
      <c r="K598" s="26">
        <v>-5.0000000000000001E-3</v>
      </c>
      <c r="L598" s="26">
        <v>-2.0000000000000001E-4</v>
      </c>
      <c r="M598" s="26">
        <v>2.8299999999999999E-2</v>
      </c>
      <c r="N598" s="26">
        <v>1.9099999999999999E-2</v>
      </c>
      <c r="O598" s="26">
        <v>4.6300000000000001E-2</v>
      </c>
      <c r="P598" s="26">
        <v>1.7399999999999999E-2</v>
      </c>
      <c r="Q598" s="26">
        <v>-9.4999999999999998E-3</v>
      </c>
      <c r="R598" s="26">
        <v>-3.1800000000000002E-2</v>
      </c>
      <c r="S598" s="26">
        <v>-5.5999999999999999E-3</v>
      </c>
      <c r="T598" s="26"/>
      <c r="U598" s="26"/>
      <c r="V598" s="26"/>
      <c r="W598" s="26"/>
      <c r="X598" s="23" t="str">
        <f t="shared" si="37"/>
        <v xml:space="preserve"> </v>
      </c>
      <c r="Y598" s="23" t="str">
        <f t="shared" si="38"/>
        <v xml:space="preserve"> </v>
      </c>
      <c r="Z598" s="23" t="str">
        <f t="shared" si="39"/>
        <v xml:space="preserve"> </v>
      </c>
      <c r="AA598" s="48" t="str">
        <f t="shared" si="36"/>
        <v xml:space="preserve"> </v>
      </c>
      <c r="AB598" s="26">
        <v>2.2800000000000001E-2</v>
      </c>
      <c r="AC598" s="20" t="s">
        <v>11</v>
      </c>
      <c r="AD598" s="26">
        <v>2.2800000000000001E-2</v>
      </c>
      <c r="AE598" s="20" t="s">
        <v>11</v>
      </c>
      <c r="AF598" s="19" t="s">
        <v>98</v>
      </c>
    </row>
    <row r="599" spans="1:32" x14ac:dyDescent="0.2">
      <c r="A599" s="19" t="s">
        <v>1437</v>
      </c>
      <c r="C599" s="19" t="s">
        <v>1344</v>
      </c>
      <c r="D599" s="20" t="s">
        <v>69</v>
      </c>
      <c r="E599" s="59">
        <v>40907</v>
      </c>
      <c r="F599" s="30">
        <v>462</v>
      </c>
      <c r="G599" s="30">
        <v>3</v>
      </c>
      <c r="H599" s="23"/>
      <c r="L599" s="26">
        <v>3.2800000000000003E-2</v>
      </c>
      <c r="M599" s="26">
        <v>2.64E-2</v>
      </c>
      <c r="N599" s="26">
        <v>3.0999999999999999E-3</v>
      </c>
      <c r="O599" s="26">
        <v>3.2599999999999997E-2</v>
      </c>
      <c r="P599" s="26">
        <v>4.0399999999999998E-2</v>
      </c>
      <c r="Q599" s="26">
        <v>-1.2999999999999999E-2</v>
      </c>
      <c r="R599" s="26">
        <v>5.7999999999999996E-3</v>
      </c>
      <c r="S599" s="26"/>
      <c r="T599" s="26"/>
      <c r="U599" s="26"/>
      <c r="V599" s="26"/>
      <c r="W599" s="26"/>
      <c r="X599" s="23" t="str">
        <f t="shared" si="37"/>
        <v xml:space="preserve"> </v>
      </c>
      <c r="Y599" s="23" t="str">
        <f t="shared" si="38"/>
        <v xml:space="preserve"> </v>
      </c>
      <c r="Z599" s="23" t="str">
        <f t="shared" si="39"/>
        <v xml:space="preserve"> </v>
      </c>
      <c r="AA599" s="48" t="str">
        <f t="shared" si="36"/>
        <v xml:space="preserve"> </v>
      </c>
      <c r="AB599" s="26">
        <v>1.5800000000000002E-2</v>
      </c>
      <c r="AC599" s="20" t="s">
        <v>812</v>
      </c>
      <c r="AD599" s="26">
        <v>1.5800000000000002E-2</v>
      </c>
      <c r="AE599" s="20" t="s">
        <v>11</v>
      </c>
    </row>
    <row r="600" spans="1:32" x14ac:dyDescent="0.2">
      <c r="A600" s="19" t="s">
        <v>1437</v>
      </c>
      <c r="C600" s="19" t="s">
        <v>65</v>
      </c>
      <c r="D600" s="20" t="s">
        <v>64</v>
      </c>
      <c r="E600" s="59">
        <v>38985</v>
      </c>
      <c r="F600" s="30">
        <v>561</v>
      </c>
      <c r="G600" s="30">
        <v>3</v>
      </c>
      <c r="H600" s="23">
        <v>0.1023</v>
      </c>
      <c r="I600" s="26">
        <v>0.1023</v>
      </c>
      <c r="J600" s="26">
        <v>6.8199999999999997E-2</v>
      </c>
      <c r="K600" s="26">
        <v>3.9899999999999998E-2</v>
      </c>
      <c r="L600" s="26">
        <v>-1.9E-3</v>
      </c>
      <c r="M600" s="26">
        <v>3.8399999999999997E-2</v>
      </c>
      <c r="N600" s="26">
        <v>8.2100000000000006E-2</v>
      </c>
      <c r="O600" s="26">
        <v>3.7600000000000001E-2</v>
      </c>
      <c r="P600" s="26">
        <v>-3.04E-2</v>
      </c>
      <c r="Q600" s="26">
        <v>-1.2500000000000001E-2</v>
      </c>
      <c r="R600" s="26">
        <v>-1.01E-2</v>
      </c>
      <c r="S600" s="26"/>
      <c r="T600" s="26"/>
      <c r="U600" s="26"/>
      <c r="V600" s="26"/>
      <c r="W600" s="26"/>
      <c r="X600" s="23" t="str">
        <f t="shared" si="37"/>
        <v xml:space="preserve"> </v>
      </c>
      <c r="Y600" s="23" t="str">
        <f t="shared" si="38"/>
        <v xml:space="preserve"> </v>
      </c>
      <c r="Z600" s="23" t="str">
        <f t="shared" si="39"/>
        <v xml:space="preserve"> </v>
      </c>
      <c r="AA600" s="48" t="str">
        <f t="shared" si="36"/>
        <v xml:space="preserve"> </v>
      </c>
      <c r="AB600" s="26">
        <v>1.5699999999999999E-2</v>
      </c>
      <c r="AC600" s="20" t="s">
        <v>812</v>
      </c>
      <c r="AD600" s="26">
        <v>1.5699999999999999E-2</v>
      </c>
      <c r="AE600" s="20" t="s">
        <v>11</v>
      </c>
    </row>
    <row r="601" spans="1:32" x14ac:dyDescent="0.2">
      <c r="A601" s="19" t="s">
        <v>1437</v>
      </c>
      <c r="C601" s="19" t="s">
        <v>96</v>
      </c>
      <c r="D601" s="20" t="s">
        <v>53</v>
      </c>
      <c r="E601" s="59">
        <v>38169</v>
      </c>
      <c r="F601" s="30">
        <v>348</v>
      </c>
      <c r="G601" s="30">
        <v>3</v>
      </c>
      <c r="H601" s="23">
        <v>-0.1236</v>
      </c>
      <c r="I601" s="26">
        <v>8.5199999999999998E-2</v>
      </c>
      <c r="J601" s="26">
        <v>3.2000000000000001E-2</v>
      </c>
      <c r="K601" s="26">
        <v>-1.3899999999999999E-2</v>
      </c>
      <c r="L601" s="26">
        <v>4.41E-2</v>
      </c>
      <c r="M601" s="26">
        <v>5.11E-2</v>
      </c>
      <c r="N601" s="26">
        <v>2.9899999999999999E-2</v>
      </c>
      <c r="O601" s="26">
        <v>7.3499999999999996E-2</v>
      </c>
      <c r="P601" s="26">
        <v>3.3799999999999997E-2</v>
      </c>
      <c r="Q601" s="26">
        <v>-4.7800000000000002E-2</v>
      </c>
      <c r="R601" s="26">
        <v>-4.7500000000000001E-2</v>
      </c>
      <c r="S601" s="26"/>
      <c r="T601" s="26"/>
      <c r="U601" s="26"/>
      <c r="V601" s="26"/>
      <c r="W601" s="26"/>
      <c r="X601" s="23" t="str">
        <f t="shared" si="37"/>
        <v xml:space="preserve"> </v>
      </c>
      <c r="Y601" s="23" t="str">
        <f t="shared" si="38"/>
        <v xml:space="preserve"> </v>
      </c>
      <c r="Z601" s="23" t="str">
        <f t="shared" si="39"/>
        <v xml:space="preserve"> </v>
      </c>
      <c r="AA601" s="48" t="str">
        <f t="shared" si="36"/>
        <v xml:space="preserve"> </v>
      </c>
      <c r="AB601" s="26">
        <v>1.4999999999999999E-2</v>
      </c>
      <c r="AC601" s="20" t="s">
        <v>812</v>
      </c>
      <c r="AD601" s="26">
        <v>1.4999999999999999E-2</v>
      </c>
      <c r="AE601" s="20" t="s">
        <v>11</v>
      </c>
    </row>
    <row r="602" spans="1:32" x14ac:dyDescent="0.2">
      <c r="A602" s="19" t="s">
        <v>1437</v>
      </c>
      <c r="C602" s="19" t="s">
        <v>62</v>
      </c>
      <c r="D602" s="20" t="s">
        <v>63</v>
      </c>
      <c r="E602" s="59">
        <v>42339</v>
      </c>
      <c r="F602" s="30">
        <v>348</v>
      </c>
      <c r="G602" s="30">
        <v>3</v>
      </c>
      <c r="H602" s="23"/>
      <c r="I602" s="26"/>
      <c r="J602" s="26"/>
      <c r="K602" s="26"/>
      <c r="L602" s="26"/>
      <c r="M602" s="26"/>
      <c r="N602" s="26"/>
      <c r="O602" s="26"/>
      <c r="P602" s="26">
        <v>3.3799999999999997E-2</v>
      </c>
      <c r="Q602" s="26">
        <v>-5.2499999999999998E-2</v>
      </c>
      <c r="R602" s="26">
        <v>-5.1999999999999998E-2</v>
      </c>
      <c r="S602" s="26"/>
      <c r="T602" s="26"/>
      <c r="U602" s="26"/>
      <c r="V602" s="26"/>
      <c r="W602" s="26"/>
      <c r="X602" s="23" t="str">
        <f t="shared" si="37"/>
        <v xml:space="preserve"> </v>
      </c>
      <c r="Y602" s="23" t="str">
        <f t="shared" si="38"/>
        <v xml:space="preserve"> </v>
      </c>
      <c r="Z602" s="23" t="str">
        <f t="shared" si="39"/>
        <v xml:space="preserve"> </v>
      </c>
      <c r="AA602" s="48" t="str">
        <f t="shared" si="36"/>
        <v xml:space="preserve"> </v>
      </c>
      <c r="AB602" s="26">
        <v>0.02</v>
      </c>
      <c r="AC602" s="20" t="s">
        <v>812</v>
      </c>
      <c r="AD602" s="26">
        <v>0.02</v>
      </c>
      <c r="AE602" s="20" t="s">
        <v>11</v>
      </c>
    </row>
    <row r="603" spans="1:32" x14ac:dyDescent="0.2">
      <c r="A603" s="19" t="s">
        <v>1437</v>
      </c>
      <c r="C603" s="19" t="s">
        <v>70</v>
      </c>
      <c r="D603" s="20" t="s">
        <v>52</v>
      </c>
      <c r="E603" s="59">
        <v>37181</v>
      </c>
      <c r="F603" s="30">
        <v>44</v>
      </c>
      <c r="G603" s="30">
        <v>3</v>
      </c>
      <c r="H603" s="23">
        <v>5.6099999999999997E-2</v>
      </c>
      <c r="I603" s="26">
        <v>7.3300000000000004E-2</v>
      </c>
      <c r="J603" s="26">
        <v>6.1000000000000004E-3</v>
      </c>
      <c r="K603" s="26">
        <v>-2.8000000000000001E-2</v>
      </c>
      <c r="L603" s="34">
        <v>0.02</v>
      </c>
      <c r="M603" s="26">
        <v>1.0999999999999999E-2</v>
      </c>
      <c r="N603" s="26">
        <v>5.0000000000000001E-3</v>
      </c>
      <c r="O603" s="26">
        <v>2.5999999999999999E-2</v>
      </c>
      <c r="P603" s="26">
        <v>5.8999999999999999E-3</v>
      </c>
      <c r="Q603" s="26">
        <v>-8.3999999999999995E-3</v>
      </c>
      <c r="R603" s="26">
        <v>-3.8300000000000001E-2</v>
      </c>
      <c r="S603" s="26"/>
      <c r="T603" s="26"/>
      <c r="U603" s="26"/>
      <c r="V603" s="26"/>
      <c r="W603" s="26"/>
      <c r="X603" s="23" t="str">
        <f t="shared" si="37"/>
        <v xml:space="preserve"> </v>
      </c>
      <c r="Y603" s="23" t="str">
        <f t="shared" si="38"/>
        <v xml:space="preserve"> </v>
      </c>
      <c r="Z603" s="23" t="str">
        <f t="shared" si="39"/>
        <v xml:space="preserve"> </v>
      </c>
      <c r="AA603" s="48" t="str">
        <f t="shared" si="36"/>
        <v xml:space="preserve"> </v>
      </c>
      <c r="AB603" s="26">
        <v>1.2E-2</v>
      </c>
      <c r="AC603" s="20" t="s">
        <v>812</v>
      </c>
      <c r="AD603" s="26">
        <v>1.2E-2</v>
      </c>
      <c r="AE603" s="20" t="s">
        <v>11</v>
      </c>
    </row>
    <row r="604" spans="1:32" x14ac:dyDescent="0.2">
      <c r="A604" s="19" t="s">
        <v>1154</v>
      </c>
      <c r="C604" s="19" t="s">
        <v>68</v>
      </c>
      <c r="D604" s="20" t="s">
        <v>813</v>
      </c>
      <c r="E604" s="59">
        <v>42444</v>
      </c>
      <c r="F604" s="30">
        <v>239</v>
      </c>
      <c r="G604" s="30">
        <v>3</v>
      </c>
      <c r="H604" s="23">
        <v>5.6800000000000003E-2</v>
      </c>
      <c r="I604" s="26">
        <v>0.1012</v>
      </c>
      <c r="J604" s="26">
        <v>2.3099999999999999E-2</v>
      </c>
      <c r="K604" s="26">
        <v>4.8999999999999998E-3</v>
      </c>
      <c r="L604" s="26">
        <v>7.7000000000000002E-3</v>
      </c>
      <c r="M604" s="26">
        <v>1.8499999999999999E-2</v>
      </c>
      <c r="N604" s="26">
        <v>-1.6400000000000001E-2</v>
      </c>
      <c r="O604" s="26">
        <v>2.3E-3</v>
      </c>
      <c r="P604" s="26">
        <v>1.2200000000000001E-2</v>
      </c>
      <c r="Q604" s="26">
        <v>8.2000000000000007E-3</v>
      </c>
      <c r="R604" s="26"/>
      <c r="S604" s="26"/>
      <c r="T604" s="26"/>
      <c r="U604" s="26"/>
      <c r="V604" s="26"/>
      <c r="W604" s="26"/>
      <c r="X604" s="23" t="str">
        <f t="shared" si="37"/>
        <v xml:space="preserve"> </v>
      </c>
      <c r="Y604" s="23" t="str">
        <f t="shared" si="38"/>
        <v xml:space="preserve"> </v>
      </c>
      <c r="Z604" s="23" t="str">
        <f t="shared" si="39"/>
        <v xml:space="preserve"> </v>
      </c>
      <c r="AA604" s="48" t="str">
        <f t="shared" si="36"/>
        <v xml:space="preserve"> </v>
      </c>
      <c r="AB604" s="26">
        <v>1.5900000000000001E-2</v>
      </c>
      <c r="AC604" s="20" t="s">
        <v>812</v>
      </c>
      <c r="AD604" s="26">
        <v>1.66E-2</v>
      </c>
      <c r="AE604" s="20" t="s">
        <v>11</v>
      </c>
    </row>
    <row r="605" spans="1:32" x14ac:dyDescent="0.2">
      <c r="B605" s="19" t="s">
        <v>1154</v>
      </c>
      <c r="C605" s="19" t="s">
        <v>261</v>
      </c>
      <c r="D605" s="20" t="s">
        <v>262</v>
      </c>
      <c r="E605" s="59">
        <v>42732</v>
      </c>
      <c r="F605" s="30">
        <v>133</v>
      </c>
      <c r="G605" s="30">
        <v>4</v>
      </c>
      <c r="H605" s="23"/>
      <c r="O605" s="26"/>
      <c r="P605" s="26"/>
      <c r="Q605" s="26">
        <v>7.17E-2</v>
      </c>
      <c r="R605" s="26">
        <v>-0.18240000000000001</v>
      </c>
      <c r="S605" s="26">
        <v>0.1169</v>
      </c>
      <c r="T605" s="26">
        <v>7.3700000000000002E-2</v>
      </c>
      <c r="U605" s="26">
        <v>0.15490000000000001</v>
      </c>
      <c r="V605" s="26"/>
      <c r="W605" s="26"/>
      <c r="X605" s="23" t="str">
        <f t="shared" si="37"/>
        <v xml:space="preserve"> </v>
      </c>
      <c r="Y605" s="23" t="str">
        <f t="shared" si="38"/>
        <v xml:space="preserve"> </v>
      </c>
      <c r="Z605" s="23" t="str">
        <f t="shared" si="39"/>
        <v xml:space="preserve"> </v>
      </c>
      <c r="AA605" s="48" t="str">
        <f t="shared" si="36"/>
        <v xml:space="preserve"> </v>
      </c>
    </row>
    <row r="606" spans="1:32" x14ac:dyDescent="0.2">
      <c r="B606" s="19" t="s">
        <v>471</v>
      </c>
      <c r="C606" s="19" t="s">
        <v>41</v>
      </c>
      <c r="D606" s="20" t="s">
        <v>42</v>
      </c>
      <c r="E606" s="59">
        <v>40133</v>
      </c>
      <c r="F606" s="30">
        <v>830</v>
      </c>
      <c r="G606" s="30">
        <v>3</v>
      </c>
      <c r="H606" s="23"/>
      <c r="J606" s="26">
        <v>5.0999999999999997E-2</v>
      </c>
      <c r="K606" s="26">
        <v>-1.2E-2</v>
      </c>
      <c r="L606" s="26">
        <v>3.6999999999999998E-2</v>
      </c>
      <c r="M606" s="26">
        <v>6.9000000000000006E-2</v>
      </c>
      <c r="N606" s="26">
        <v>2.7E-2</v>
      </c>
      <c r="O606" s="26">
        <v>4.2000000000000003E-2</v>
      </c>
      <c r="P606" s="26">
        <v>2.2000000000000001E-3</v>
      </c>
      <c r="Q606" s="26">
        <v>4.1999999999999997E-3</v>
      </c>
      <c r="R606" s="26">
        <v>-0.13769999999999999</v>
      </c>
      <c r="S606" s="26"/>
      <c r="T606" s="26"/>
      <c r="U606" s="26"/>
      <c r="V606" s="26"/>
      <c r="W606" s="26"/>
      <c r="X606" s="23" t="str">
        <f t="shared" si="37"/>
        <v xml:space="preserve"> </v>
      </c>
      <c r="Y606" s="23" t="str">
        <f t="shared" si="38"/>
        <v xml:space="preserve"> </v>
      </c>
      <c r="Z606" s="23" t="str">
        <f t="shared" si="39"/>
        <v xml:space="preserve"> </v>
      </c>
      <c r="AA606" s="48" t="str">
        <f t="shared" si="36"/>
        <v xml:space="preserve"> </v>
      </c>
      <c r="AB606" s="26">
        <v>2.0899999999999998E-2</v>
      </c>
      <c r="AC606" s="20" t="s">
        <v>43</v>
      </c>
      <c r="AD606" s="26">
        <v>2.9700000000000001E-2</v>
      </c>
      <c r="AE606" s="20" t="s">
        <v>11</v>
      </c>
    </row>
    <row r="607" spans="1:32" x14ac:dyDescent="0.2">
      <c r="A607" s="19" t="s">
        <v>142</v>
      </c>
      <c r="C607" s="19" t="s">
        <v>140</v>
      </c>
      <c r="D607" s="20" t="s">
        <v>141</v>
      </c>
      <c r="E607" s="59">
        <v>41198</v>
      </c>
      <c r="F607" s="30">
        <v>583</v>
      </c>
      <c r="G607" s="30">
        <v>4</v>
      </c>
      <c r="H607" s="23"/>
      <c r="M607" s="26">
        <v>9.3100000000000002E-2</v>
      </c>
      <c r="N607" s="26">
        <v>0.1105</v>
      </c>
      <c r="O607" s="26">
        <v>1.4E-2</v>
      </c>
      <c r="P607" s="26">
        <v>-5.2699999999999997E-2</v>
      </c>
      <c r="Q607" s="26">
        <v>-4.8599999999999997E-2</v>
      </c>
      <c r="R607" s="26"/>
      <c r="S607" s="26"/>
      <c r="T607" s="26"/>
      <c r="U607" s="26"/>
      <c r="V607" s="26"/>
      <c r="W607" s="26"/>
      <c r="X607" s="23" t="str">
        <f t="shared" si="37"/>
        <v xml:space="preserve"> </v>
      </c>
      <c r="Y607" s="23" t="str">
        <f t="shared" si="38"/>
        <v xml:space="preserve"> </v>
      </c>
      <c r="Z607" s="23" t="str">
        <f t="shared" si="39"/>
        <v xml:space="preserve"> </v>
      </c>
      <c r="AA607" s="48" t="str">
        <f t="shared" si="36"/>
        <v xml:space="preserve"> </v>
      </c>
      <c r="AB607" s="26">
        <v>1.7000000000000001E-2</v>
      </c>
      <c r="AC607" s="20" t="s">
        <v>11</v>
      </c>
      <c r="AD607" s="26">
        <v>1.9900000000000001E-2</v>
      </c>
      <c r="AE607" s="20" t="s">
        <v>11</v>
      </c>
    </row>
    <row r="608" spans="1:32" x14ac:dyDescent="0.2">
      <c r="A608" s="19" t="s">
        <v>471</v>
      </c>
      <c r="C608" s="19" t="s">
        <v>1481</v>
      </c>
      <c r="D608" s="20" t="s">
        <v>71</v>
      </c>
      <c r="E608" s="59">
        <v>41411</v>
      </c>
      <c r="F608" s="30">
        <v>230</v>
      </c>
      <c r="G608" s="30">
        <v>4</v>
      </c>
      <c r="H608" s="23"/>
      <c r="I608" s="26"/>
      <c r="J608" s="26"/>
      <c r="K608" s="26"/>
      <c r="L608" s="34"/>
      <c r="M608" s="26"/>
      <c r="N608" s="26">
        <v>6.3399999999999998E-2</v>
      </c>
      <c r="O608" s="26">
        <v>0.14030000000000001</v>
      </c>
      <c r="P608" s="26">
        <v>7.6899999999999996E-2</v>
      </c>
      <c r="Q608" s="26">
        <v>1.1299999999999999E-2</v>
      </c>
      <c r="R608" s="26">
        <v>5.7000000000000002E-3</v>
      </c>
      <c r="S608" s="26">
        <v>1E-3</v>
      </c>
      <c r="T608" s="26"/>
      <c r="U608" s="26"/>
      <c r="V608" s="26"/>
      <c r="W608" s="26"/>
      <c r="X608" s="23" t="str">
        <f t="shared" si="37"/>
        <v xml:space="preserve"> </v>
      </c>
      <c r="Y608" s="23" t="str">
        <f t="shared" si="38"/>
        <v xml:space="preserve"> </v>
      </c>
      <c r="Z608" s="23" t="str">
        <f t="shared" si="39"/>
        <v xml:space="preserve"> </v>
      </c>
      <c r="AA608" s="48" t="str">
        <f t="shared" si="36"/>
        <v xml:space="preserve"> </v>
      </c>
      <c r="AB608" s="26">
        <v>2.1000000000000001E-2</v>
      </c>
      <c r="AC608" s="20" t="s">
        <v>812</v>
      </c>
      <c r="AD608" s="26">
        <v>2.24E-2</v>
      </c>
      <c r="AE608" s="20" t="s">
        <v>11</v>
      </c>
    </row>
    <row r="609" spans="1:36" x14ac:dyDescent="0.2">
      <c r="A609" s="19" t="s">
        <v>1629</v>
      </c>
      <c r="C609" s="19" t="s">
        <v>444</v>
      </c>
      <c r="D609" s="20" t="s">
        <v>445</v>
      </c>
      <c r="E609" s="59">
        <v>42671</v>
      </c>
      <c r="F609" s="30">
        <v>10</v>
      </c>
      <c r="G609" s="30">
        <v>4</v>
      </c>
      <c r="H609" s="19"/>
      <c r="I609" s="19"/>
      <c r="J609" s="19"/>
      <c r="K609" s="19"/>
      <c r="L609" s="19"/>
      <c r="M609" s="19"/>
      <c r="N609" s="19"/>
      <c r="O609" s="19"/>
      <c r="P609" s="26">
        <f>(977.58/1000)-1</f>
        <v>-2.2419999999999995E-2</v>
      </c>
      <c r="Q609" s="26">
        <v>6.59E-2</v>
      </c>
      <c r="R609" s="26"/>
      <c r="S609" s="26"/>
      <c r="T609" s="26"/>
      <c r="U609" s="26"/>
      <c r="V609" s="26"/>
      <c r="W609" s="26"/>
      <c r="X609" s="23" t="str">
        <f t="shared" si="37"/>
        <v xml:space="preserve"> </v>
      </c>
      <c r="Y609" s="23" t="str">
        <f t="shared" si="38"/>
        <v xml:space="preserve"> </v>
      </c>
      <c r="Z609" s="23" t="str">
        <f t="shared" si="39"/>
        <v xml:space="preserve"> </v>
      </c>
      <c r="AA609" s="48" t="str">
        <f t="shared" si="36"/>
        <v xml:space="preserve"> </v>
      </c>
      <c r="AB609" s="26">
        <v>1.4999999999999999E-2</v>
      </c>
      <c r="AC609" s="20" t="s">
        <v>446</v>
      </c>
      <c r="AD609" s="26">
        <v>1.8200000000000001E-2</v>
      </c>
      <c r="AF609" s="26"/>
    </row>
    <row r="610" spans="1:36" x14ac:dyDescent="0.2">
      <c r="A610" s="19" t="s">
        <v>1629</v>
      </c>
      <c r="C610" s="19" t="s">
        <v>60</v>
      </c>
      <c r="D610" s="20" t="s">
        <v>61</v>
      </c>
      <c r="E610" s="59">
        <v>42142</v>
      </c>
      <c r="F610" s="30">
        <v>1138</v>
      </c>
      <c r="G610" s="30">
        <v>3</v>
      </c>
      <c r="H610" s="23"/>
      <c r="O610" s="26">
        <v>1.0999999999999999E-2</v>
      </c>
      <c r="P610" s="26">
        <v>2.3E-2</v>
      </c>
      <c r="Q610" s="26">
        <v>4.4699999999999997E-2</v>
      </c>
      <c r="R610" s="26">
        <v>-0.14280000000000001</v>
      </c>
      <c r="S610" s="26">
        <v>0.1169</v>
      </c>
      <c r="T610" s="26"/>
      <c r="U610" s="26"/>
      <c r="V610" s="26"/>
      <c r="W610" s="26"/>
      <c r="X610" s="23" t="str">
        <f t="shared" si="37"/>
        <v xml:space="preserve"> </v>
      </c>
      <c r="Y610" s="23" t="str">
        <f t="shared" si="38"/>
        <v xml:space="preserve"> </v>
      </c>
      <c r="Z610" s="23" t="str">
        <f t="shared" si="39"/>
        <v xml:space="preserve"> </v>
      </c>
      <c r="AA610" s="48" t="str">
        <f t="shared" si="36"/>
        <v xml:space="preserve"> </v>
      </c>
      <c r="AB610" s="26">
        <v>1.9400000000000001E-2</v>
      </c>
      <c r="AC610" s="20" t="s">
        <v>630</v>
      </c>
      <c r="AD610" s="26">
        <v>1.9900000000000001E-2</v>
      </c>
      <c r="AE610" s="20" t="s">
        <v>9</v>
      </c>
    </row>
    <row r="611" spans="1:36" x14ac:dyDescent="0.2">
      <c r="C611" s="19" t="s">
        <v>1155</v>
      </c>
      <c r="D611" s="20" t="s">
        <v>480</v>
      </c>
      <c r="E611" s="59">
        <v>42668</v>
      </c>
      <c r="F611" s="30">
        <v>519</v>
      </c>
      <c r="G611" s="30">
        <v>4</v>
      </c>
      <c r="H611" s="19"/>
      <c r="I611" s="19"/>
      <c r="J611" s="19"/>
      <c r="K611" s="19"/>
      <c r="L611" s="19"/>
      <c r="M611" s="19"/>
      <c r="N611" s="19"/>
      <c r="O611" s="19"/>
      <c r="P611" s="26"/>
      <c r="Q611" s="26">
        <v>4.9000000000000002E-2</v>
      </c>
      <c r="R611" s="26">
        <v>-2.4E-2</v>
      </c>
      <c r="S611" s="26">
        <v>-4.4999999999999998E-2</v>
      </c>
      <c r="T611" s="26">
        <v>-7.8899999999999998E-2</v>
      </c>
      <c r="U611" s="26"/>
      <c r="V611" s="26"/>
      <c r="W611" s="26"/>
      <c r="X611" s="23" t="str">
        <f t="shared" si="37"/>
        <v xml:space="preserve"> </v>
      </c>
      <c r="Y611" s="23" t="str">
        <f t="shared" si="38"/>
        <v xml:space="preserve"> </v>
      </c>
      <c r="Z611" s="23" t="str">
        <f t="shared" si="39"/>
        <v xml:space="preserve"> </v>
      </c>
      <c r="AA611" s="48" t="str">
        <f t="shared" si="36"/>
        <v xml:space="preserve"> </v>
      </c>
      <c r="AB611" s="26">
        <v>1.35E-2</v>
      </c>
      <c r="AC611" s="20" t="s">
        <v>481</v>
      </c>
      <c r="AE611" s="26" t="s">
        <v>11</v>
      </c>
      <c r="AF611" s="26"/>
    </row>
    <row r="612" spans="1:36" x14ac:dyDescent="0.2">
      <c r="E612" s="59"/>
      <c r="F612" s="30"/>
      <c r="G612" s="30"/>
      <c r="H612" s="19"/>
      <c r="I612" s="19"/>
      <c r="J612" s="19"/>
      <c r="K612" s="19"/>
      <c r="L612" s="19"/>
      <c r="M612" s="19"/>
      <c r="N612" s="19"/>
      <c r="O612" s="19"/>
      <c r="P612" s="26"/>
      <c r="Q612" s="26"/>
      <c r="R612" s="26"/>
      <c r="S612" s="26"/>
      <c r="T612" s="26"/>
      <c r="U612" s="26"/>
      <c r="V612" s="26"/>
      <c r="W612" s="26"/>
      <c r="X612" s="23" t="str">
        <f t="shared" si="37"/>
        <v xml:space="preserve"> </v>
      </c>
      <c r="Y612" s="23" t="str">
        <f t="shared" si="38"/>
        <v xml:space="preserve"> </v>
      </c>
      <c r="Z612" s="23" t="str">
        <f t="shared" si="39"/>
        <v xml:space="preserve"> </v>
      </c>
      <c r="AA612" s="48" t="str">
        <f t="shared" si="36"/>
        <v xml:space="preserve"> </v>
      </c>
      <c r="AB612" s="26"/>
      <c r="AD612" s="26"/>
      <c r="AF612" s="26"/>
    </row>
    <row r="613" spans="1:36" x14ac:dyDescent="0.2">
      <c r="E613" s="59"/>
      <c r="F613" s="30"/>
      <c r="G613" s="30"/>
      <c r="H613" s="19"/>
      <c r="I613" s="19"/>
      <c r="J613" s="19"/>
      <c r="K613" s="19"/>
      <c r="L613" s="19"/>
      <c r="M613" s="19"/>
      <c r="N613" s="19"/>
      <c r="O613" s="19"/>
      <c r="P613" s="26"/>
      <c r="Q613" s="26"/>
      <c r="R613" s="26"/>
      <c r="S613" s="26"/>
      <c r="T613" s="26"/>
      <c r="U613" s="26"/>
      <c r="V613" s="26"/>
      <c r="W613" s="26"/>
      <c r="X613" s="23" t="str">
        <f t="shared" si="37"/>
        <v xml:space="preserve"> </v>
      </c>
      <c r="Y613" s="23" t="str">
        <f t="shared" si="38"/>
        <v xml:space="preserve"> </v>
      </c>
      <c r="Z613" s="23" t="str">
        <f t="shared" si="39"/>
        <v xml:space="preserve"> </v>
      </c>
      <c r="AA613" s="48" t="str">
        <f t="shared" si="36"/>
        <v xml:space="preserve"> </v>
      </c>
      <c r="AB613" s="26"/>
      <c r="AD613" s="26"/>
      <c r="AF613" s="26"/>
    </row>
    <row r="614" spans="1:36" x14ac:dyDescent="0.2">
      <c r="E614" s="59"/>
      <c r="F614" s="30"/>
      <c r="G614" s="30"/>
      <c r="H614" s="23"/>
      <c r="O614" s="26"/>
      <c r="P614" s="26"/>
      <c r="Q614" s="26"/>
      <c r="R614" s="26"/>
      <c r="S614" s="26"/>
      <c r="T614" s="26"/>
      <c r="U614" s="26"/>
      <c r="V614" s="26"/>
      <c r="W614" s="26"/>
      <c r="X614" s="23" t="str">
        <f t="shared" si="37"/>
        <v xml:space="preserve"> </v>
      </c>
      <c r="Y614" s="23" t="str">
        <f t="shared" si="38"/>
        <v xml:space="preserve"> </v>
      </c>
      <c r="Z614" s="23" t="str">
        <f t="shared" si="39"/>
        <v xml:space="preserve"> </v>
      </c>
      <c r="AA614" s="48" t="str">
        <f t="shared" si="36"/>
        <v xml:space="preserve"> </v>
      </c>
    </row>
    <row r="615" spans="1:36" x14ac:dyDescent="0.2">
      <c r="A615" s="1" t="s">
        <v>736</v>
      </c>
      <c r="E615" s="59"/>
      <c r="F615" s="30"/>
      <c r="G615" s="30"/>
      <c r="H615" s="23"/>
      <c r="O615" s="26"/>
      <c r="P615" s="26"/>
      <c r="Q615" s="26"/>
      <c r="R615" s="26"/>
      <c r="S615" s="26"/>
      <c r="T615" s="26"/>
      <c r="U615" s="26"/>
      <c r="V615" s="26"/>
      <c r="W615" s="26"/>
      <c r="X615" s="23" t="str">
        <f t="shared" si="37"/>
        <v xml:space="preserve"> </v>
      </c>
      <c r="Y615" s="23" t="str">
        <f t="shared" si="38"/>
        <v xml:space="preserve"> </v>
      </c>
      <c r="Z615" s="23" t="str">
        <f t="shared" si="39"/>
        <v xml:space="preserve"> </v>
      </c>
      <c r="AA615" s="48" t="str">
        <f t="shared" ref="AA615:AA678" si="40" xml:space="preserve">
IF(X615=" "," ",
(1+X615)^(1/16)-1
)</f>
        <v xml:space="preserve"> </v>
      </c>
    </row>
    <row r="616" spans="1:36" x14ac:dyDescent="0.2">
      <c r="E616" s="59"/>
      <c r="F616" s="30"/>
      <c r="G616" s="30"/>
      <c r="H616" s="23"/>
      <c r="O616" s="26"/>
      <c r="P616" s="26"/>
      <c r="Q616" s="26"/>
      <c r="R616" s="26"/>
      <c r="S616" s="26"/>
      <c r="T616" s="26"/>
      <c r="U616" s="26"/>
      <c r="V616" s="26"/>
      <c r="W616" s="26"/>
      <c r="X616" s="23" t="str">
        <f t="shared" si="37"/>
        <v xml:space="preserve"> </v>
      </c>
      <c r="Y616" s="23" t="str">
        <f t="shared" si="38"/>
        <v xml:space="preserve"> </v>
      </c>
      <c r="Z616" s="23" t="str">
        <f t="shared" si="39"/>
        <v xml:space="preserve"> </v>
      </c>
      <c r="AA616" s="48" t="str">
        <f t="shared" si="40"/>
        <v xml:space="preserve"> </v>
      </c>
    </row>
    <row r="617" spans="1:36" x14ac:dyDescent="0.2">
      <c r="A617" s="19" t="s">
        <v>737</v>
      </c>
      <c r="C617" s="19" t="s">
        <v>981</v>
      </c>
      <c r="D617" s="20" t="s">
        <v>727</v>
      </c>
      <c r="E617" s="60">
        <v>41472</v>
      </c>
      <c r="F617" s="25">
        <v>112</v>
      </c>
      <c r="G617" s="33"/>
      <c r="H617" s="19"/>
      <c r="I617" s="19"/>
      <c r="J617" s="19"/>
      <c r="K617" s="19"/>
      <c r="L617" s="19"/>
      <c r="M617" s="28">
        <v>3.2399999999999998E-2</v>
      </c>
      <c r="N617" s="28">
        <v>7.6999999999999999E-2</v>
      </c>
      <c r="O617" s="28">
        <v>0.12720000000000001</v>
      </c>
      <c r="P617" s="28">
        <v>0.20030000000000001</v>
      </c>
      <c r="Q617" s="26">
        <v>3.6499999999999998E-2</v>
      </c>
      <c r="R617" s="26">
        <v>-7.6100000000000001E-2</v>
      </c>
      <c r="S617" s="26">
        <v>0.13100000000000001</v>
      </c>
      <c r="T617" s="26"/>
      <c r="U617" s="26"/>
      <c r="V617" s="26"/>
      <c r="W617" s="26"/>
      <c r="X617" s="23" t="str">
        <f t="shared" si="37"/>
        <v xml:space="preserve"> </v>
      </c>
      <c r="Y617" s="23" t="str">
        <f t="shared" si="38"/>
        <v xml:space="preserve"> </v>
      </c>
      <c r="Z617" s="23" t="str">
        <f t="shared" si="39"/>
        <v xml:space="preserve"> </v>
      </c>
      <c r="AA617" s="48" t="str">
        <f t="shared" si="40"/>
        <v xml:space="preserve"> </v>
      </c>
      <c r="AB617" s="29">
        <v>7.4999999999999997E-3</v>
      </c>
      <c r="AC617" s="20" t="s">
        <v>11</v>
      </c>
      <c r="AD617" s="29">
        <v>1.15E-2</v>
      </c>
      <c r="AE617" s="20" t="s">
        <v>11</v>
      </c>
      <c r="AF617" s="33"/>
      <c r="AI617" s="33"/>
      <c r="AJ617" s="33"/>
    </row>
    <row r="618" spans="1:36" x14ac:dyDescent="0.2">
      <c r="B618" s="19" t="s">
        <v>1630</v>
      </c>
      <c r="C618" s="19" t="s">
        <v>983</v>
      </c>
      <c r="D618" s="20" t="s">
        <v>984</v>
      </c>
      <c r="E618" s="60"/>
      <c r="F618" s="25">
        <v>112</v>
      </c>
      <c r="G618" s="33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26">
        <v>-8.7900000000000006E-2</v>
      </c>
      <c r="S618" s="26"/>
      <c r="T618" s="26"/>
      <c r="U618" s="26"/>
      <c r="V618" s="26"/>
      <c r="W618" s="26"/>
      <c r="X618" s="23" t="str">
        <f t="shared" si="37"/>
        <v xml:space="preserve"> </v>
      </c>
      <c r="Y618" s="23" t="str">
        <f t="shared" si="38"/>
        <v xml:space="preserve"> </v>
      </c>
      <c r="Z618" s="23" t="str">
        <f t="shared" si="39"/>
        <v xml:space="preserve"> </v>
      </c>
      <c r="AA618" s="48" t="str">
        <f t="shared" si="40"/>
        <v xml:space="preserve"> </v>
      </c>
      <c r="AB618" s="29">
        <v>2.5000000000000001E-2</v>
      </c>
      <c r="AC618" s="26">
        <v>0.15</v>
      </c>
      <c r="AD618" s="29">
        <v>2.9000000000000001E-2</v>
      </c>
      <c r="AE618" s="20" t="s">
        <v>11</v>
      </c>
      <c r="AF618" s="33"/>
      <c r="AI618" s="33"/>
      <c r="AJ618" s="33"/>
    </row>
    <row r="619" spans="1:36" x14ac:dyDescent="0.2">
      <c r="C619" s="19" t="s">
        <v>982</v>
      </c>
      <c r="D619" s="20" t="s">
        <v>726</v>
      </c>
      <c r="E619" s="60">
        <v>41516</v>
      </c>
      <c r="F619" s="25">
        <v>112</v>
      </c>
      <c r="G619" s="33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23" t="str">
        <f t="shared" si="37"/>
        <v xml:space="preserve"> </v>
      </c>
      <c r="Y619" s="23" t="str">
        <f t="shared" si="38"/>
        <v xml:space="preserve"> </v>
      </c>
      <c r="Z619" s="23" t="str">
        <f t="shared" si="39"/>
        <v xml:space="preserve"> </v>
      </c>
      <c r="AA619" s="48" t="str">
        <f t="shared" si="40"/>
        <v xml:space="preserve"> </v>
      </c>
      <c r="AB619" s="29">
        <v>1.2500000000000001E-2</v>
      </c>
      <c r="AC619" s="26">
        <v>7.4999999999999997E-2</v>
      </c>
      <c r="AD619" s="29">
        <v>1.6500000000000001E-2</v>
      </c>
      <c r="AE619" s="20" t="s">
        <v>11</v>
      </c>
      <c r="AF619" s="33"/>
      <c r="AI619" s="33"/>
      <c r="AJ619" s="33"/>
    </row>
    <row r="620" spans="1:36" x14ac:dyDescent="0.2">
      <c r="E620" s="60"/>
      <c r="F620" s="25"/>
      <c r="G620" s="33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23" t="str">
        <f t="shared" si="37"/>
        <v xml:space="preserve"> </v>
      </c>
      <c r="Y620" s="23" t="str">
        <f t="shared" si="38"/>
        <v xml:space="preserve"> </v>
      </c>
      <c r="Z620" s="23" t="str">
        <f t="shared" si="39"/>
        <v xml:space="preserve"> </v>
      </c>
      <c r="AA620" s="48" t="str">
        <f t="shared" si="40"/>
        <v xml:space="preserve"> </v>
      </c>
      <c r="AB620" s="29"/>
      <c r="AC620" s="26"/>
      <c r="AD620" s="29"/>
      <c r="AF620" s="33"/>
      <c r="AI620" s="33"/>
      <c r="AJ620" s="33"/>
    </row>
    <row r="621" spans="1:36" x14ac:dyDescent="0.2">
      <c r="E621" s="60"/>
      <c r="F621" s="25"/>
      <c r="G621" s="33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23" t="str">
        <f t="shared" si="37"/>
        <v xml:space="preserve"> </v>
      </c>
      <c r="Y621" s="23" t="str">
        <f t="shared" si="38"/>
        <v xml:space="preserve"> </v>
      </c>
      <c r="Z621" s="23" t="str">
        <f t="shared" si="39"/>
        <v xml:space="preserve"> </v>
      </c>
      <c r="AA621" s="48" t="str">
        <f t="shared" si="40"/>
        <v xml:space="preserve"> </v>
      </c>
      <c r="AB621" s="29"/>
      <c r="AC621" s="26"/>
      <c r="AD621" s="29"/>
      <c r="AF621" s="33"/>
      <c r="AI621" s="33"/>
      <c r="AJ621" s="33"/>
    </row>
    <row r="622" spans="1:36" x14ac:dyDescent="0.2">
      <c r="A622" s="1" t="s">
        <v>1129</v>
      </c>
      <c r="E622" s="60"/>
      <c r="F622" s="25"/>
      <c r="G622" s="33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23" t="str">
        <f t="shared" si="37"/>
        <v xml:space="preserve"> </v>
      </c>
      <c r="Y622" s="23" t="str">
        <f t="shared" si="38"/>
        <v xml:space="preserve"> </v>
      </c>
      <c r="Z622" s="23" t="str">
        <f t="shared" si="39"/>
        <v xml:space="preserve"> </v>
      </c>
      <c r="AA622" s="48" t="str">
        <f t="shared" si="40"/>
        <v xml:space="preserve"> </v>
      </c>
      <c r="AB622" s="29"/>
      <c r="AC622" s="26"/>
      <c r="AD622" s="29"/>
      <c r="AF622" s="33"/>
      <c r="AI622" s="33"/>
      <c r="AJ622" s="33"/>
    </row>
    <row r="623" spans="1:36" x14ac:dyDescent="0.2">
      <c r="A623" s="1"/>
      <c r="E623" s="60"/>
      <c r="F623" s="25"/>
      <c r="G623" s="33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23" t="str">
        <f t="shared" si="37"/>
        <v xml:space="preserve"> </v>
      </c>
      <c r="Y623" s="23" t="str">
        <f t="shared" si="38"/>
        <v xml:space="preserve"> </v>
      </c>
      <c r="Z623" s="23" t="str">
        <f t="shared" si="39"/>
        <v xml:space="preserve"> </v>
      </c>
      <c r="AA623" s="48" t="str">
        <f t="shared" si="40"/>
        <v xml:space="preserve"> </v>
      </c>
      <c r="AB623" s="29"/>
      <c r="AC623" s="26"/>
      <c r="AD623" s="29"/>
      <c r="AF623" s="33"/>
      <c r="AI623" s="33"/>
      <c r="AJ623" s="33"/>
    </row>
    <row r="624" spans="1:36" x14ac:dyDescent="0.2">
      <c r="A624" s="1"/>
      <c r="C624" s="19" t="s">
        <v>1124</v>
      </c>
      <c r="D624" s="20" t="s">
        <v>1120</v>
      </c>
      <c r="E624" s="60">
        <v>38655</v>
      </c>
      <c r="F624" s="25">
        <v>312</v>
      </c>
      <c r="G624" s="33">
        <v>4</v>
      </c>
      <c r="H624" s="19"/>
      <c r="I624" s="19"/>
      <c r="J624" s="19"/>
      <c r="K624" s="19"/>
      <c r="L624" s="19"/>
      <c r="M624" s="19"/>
      <c r="N624" s="19"/>
      <c r="O624" s="19"/>
      <c r="P624" s="19"/>
      <c r="Q624" s="26">
        <v>0.10440000000000001</v>
      </c>
      <c r="R624" s="26">
        <v>-4.3700000000000003E-2</v>
      </c>
      <c r="S624" s="26">
        <v>-2.53E-2</v>
      </c>
      <c r="T624" s="26">
        <v>0.1502</v>
      </c>
      <c r="U624" s="26">
        <v>9.1999999999999998E-2</v>
      </c>
      <c r="V624" s="26">
        <v>-0.223</v>
      </c>
      <c r="W624" s="26"/>
      <c r="X624" s="23" t="str">
        <f t="shared" si="37"/>
        <v xml:space="preserve"> </v>
      </c>
      <c r="Y624" s="23" t="str">
        <f t="shared" si="38"/>
        <v xml:space="preserve"> </v>
      </c>
      <c r="Z624" s="23" t="str">
        <f t="shared" si="39"/>
        <v xml:space="preserve"> </v>
      </c>
      <c r="AA624" s="48" t="str">
        <f t="shared" si="40"/>
        <v xml:space="preserve"> </v>
      </c>
      <c r="AB624" s="29">
        <v>2.2499999999999999E-2</v>
      </c>
      <c r="AC624" s="26" t="s">
        <v>1121</v>
      </c>
      <c r="AD624" s="29">
        <v>2.5499999999999998E-2</v>
      </c>
      <c r="AE624" s="20" t="s">
        <v>11</v>
      </c>
      <c r="AF624" s="33"/>
      <c r="AI624" s="33"/>
      <c r="AJ624" s="33"/>
    </row>
    <row r="625" spans="1:36" x14ac:dyDescent="0.2">
      <c r="E625" s="60"/>
      <c r="F625" s="25"/>
      <c r="G625" s="33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23" t="str">
        <f t="shared" si="37"/>
        <v xml:space="preserve"> </v>
      </c>
      <c r="Y625" s="23" t="str">
        <f t="shared" si="38"/>
        <v xml:space="preserve"> </v>
      </c>
      <c r="Z625" s="23" t="str">
        <f t="shared" si="39"/>
        <v xml:space="preserve"> </v>
      </c>
      <c r="AA625" s="48" t="str">
        <f t="shared" si="40"/>
        <v xml:space="preserve"> </v>
      </c>
      <c r="AB625" s="29"/>
      <c r="AC625" s="26"/>
      <c r="AD625" s="29"/>
      <c r="AF625" s="33"/>
      <c r="AI625" s="33"/>
      <c r="AJ625" s="33"/>
    </row>
    <row r="626" spans="1:36" x14ac:dyDescent="0.2">
      <c r="E626" s="60"/>
      <c r="F626" s="25"/>
      <c r="G626" s="33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23" t="str">
        <f t="shared" si="37"/>
        <v xml:space="preserve"> </v>
      </c>
      <c r="Y626" s="23" t="str">
        <f t="shared" si="38"/>
        <v xml:space="preserve"> </v>
      </c>
      <c r="Z626" s="23" t="str">
        <f t="shared" si="39"/>
        <v xml:space="preserve"> </v>
      </c>
      <c r="AA626" s="48" t="str">
        <f t="shared" si="40"/>
        <v xml:space="preserve"> </v>
      </c>
      <c r="AB626" s="29"/>
      <c r="AC626" s="26"/>
      <c r="AD626" s="29"/>
      <c r="AF626" s="33"/>
      <c r="AI626" s="33"/>
      <c r="AJ626" s="33"/>
    </row>
    <row r="627" spans="1:36" x14ac:dyDescent="0.2">
      <c r="E627" s="59"/>
      <c r="F627" s="30"/>
      <c r="G627" s="30"/>
      <c r="H627" s="19"/>
      <c r="I627" s="19"/>
      <c r="J627" s="19"/>
      <c r="K627" s="19"/>
      <c r="L627" s="19"/>
      <c r="M627" s="19"/>
      <c r="N627" s="19"/>
      <c r="O627" s="19"/>
      <c r="P627" s="26"/>
      <c r="Q627" s="26"/>
      <c r="R627" s="26"/>
      <c r="S627" s="26"/>
      <c r="T627" s="26"/>
      <c r="U627" s="26"/>
      <c r="V627" s="26"/>
      <c r="W627" s="26"/>
      <c r="X627" s="23" t="str">
        <f t="shared" si="37"/>
        <v xml:space="preserve"> </v>
      </c>
      <c r="Y627" s="23" t="str">
        <f t="shared" si="38"/>
        <v xml:space="preserve"> </v>
      </c>
      <c r="Z627" s="23" t="str">
        <f t="shared" si="39"/>
        <v xml:space="preserve"> </v>
      </c>
      <c r="AA627" s="48" t="str">
        <f t="shared" si="40"/>
        <v xml:space="preserve"> </v>
      </c>
      <c r="AB627" s="26"/>
      <c r="AF627" s="26"/>
    </row>
    <row r="628" spans="1:36" x14ac:dyDescent="0.2">
      <c r="A628" s="1" t="s">
        <v>605</v>
      </c>
      <c r="E628" s="59"/>
      <c r="F628" s="30"/>
      <c r="G628" s="30"/>
      <c r="H628" s="23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3" t="str">
        <f t="shared" si="37"/>
        <v xml:space="preserve"> </v>
      </c>
      <c r="Y628" s="23" t="str">
        <f t="shared" si="38"/>
        <v xml:space="preserve"> </v>
      </c>
      <c r="Z628" s="23" t="str">
        <f t="shared" si="39"/>
        <v xml:space="preserve"> </v>
      </c>
      <c r="AA628" s="48" t="str">
        <f t="shared" si="40"/>
        <v xml:space="preserve"> </v>
      </c>
      <c r="AB628" s="26"/>
      <c r="AD628" s="26"/>
    </row>
    <row r="629" spans="1:36" x14ac:dyDescent="0.2">
      <c r="A629" s="1"/>
      <c r="E629" s="59"/>
      <c r="F629" s="30"/>
      <c r="G629" s="30"/>
      <c r="H629" s="23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3" t="str">
        <f t="shared" si="37"/>
        <v xml:space="preserve"> </v>
      </c>
      <c r="Y629" s="23" t="str">
        <f t="shared" si="38"/>
        <v xml:space="preserve"> </v>
      </c>
      <c r="Z629" s="23" t="str">
        <f t="shared" si="39"/>
        <v xml:space="preserve"> </v>
      </c>
      <c r="AA629" s="48" t="str">
        <f t="shared" si="40"/>
        <v xml:space="preserve"> </v>
      </c>
      <c r="AB629" s="26"/>
      <c r="AD629" s="26"/>
    </row>
    <row r="630" spans="1:36" x14ac:dyDescent="0.2">
      <c r="C630" s="19" t="s">
        <v>769</v>
      </c>
      <c r="D630" s="20" t="s">
        <v>1224</v>
      </c>
      <c r="E630" s="59">
        <v>42440</v>
      </c>
      <c r="F630" s="30">
        <v>672</v>
      </c>
      <c r="G630" s="30">
        <v>7</v>
      </c>
      <c r="H630" s="23"/>
      <c r="I630" s="26"/>
      <c r="J630" s="26"/>
      <c r="K630" s="26"/>
      <c r="L630" s="26"/>
      <c r="M630" s="26"/>
      <c r="N630" s="26"/>
      <c r="O630" s="26"/>
      <c r="P630" s="26">
        <v>5.5899999999999998E-2</v>
      </c>
      <c r="Q630" s="26">
        <v>5.2200000000000003E-2</v>
      </c>
      <c r="R630" s="26">
        <v>-4.3E-3</v>
      </c>
      <c r="S630" s="26">
        <v>5.4000000000000003E-3</v>
      </c>
      <c r="T630" s="26">
        <v>0.1431</v>
      </c>
      <c r="U630" s="26">
        <v>0.121</v>
      </c>
      <c r="V630" s="26">
        <v>-6.7000000000000004E-2</v>
      </c>
      <c r="W630" s="26">
        <v>7.3999999999999996E-2</v>
      </c>
      <c r="X630" s="23" t="str">
        <f t="shared" si="37"/>
        <v xml:space="preserve"> </v>
      </c>
      <c r="Y630" s="23" t="str">
        <f t="shared" si="38"/>
        <v xml:space="preserve"> </v>
      </c>
      <c r="Z630" s="23" t="str">
        <f t="shared" si="39"/>
        <v xml:space="preserve"> </v>
      </c>
      <c r="AA630" s="48" t="str">
        <f t="shared" si="40"/>
        <v xml:space="preserve"> </v>
      </c>
      <c r="AB630" s="26">
        <v>1.4999999999999999E-2</v>
      </c>
      <c r="AC630" s="20" t="s">
        <v>770</v>
      </c>
      <c r="AD630" s="26">
        <v>1.6299999999999999E-2</v>
      </c>
      <c r="AE630" s="20" t="s">
        <v>11</v>
      </c>
      <c r="AH630" s="33"/>
      <c r="AI630" s="33"/>
    </row>
    <row r="631" spans="1:36" x14ac:dyDescent="0.2">
      <c r="C631" s="19" t="s">
        <v>398</v>
      </c>
      <c r="D631" s="20" t="s">
        <v>399</v>
      </c>
      <c r="E631" s="59">
        <v>38649</v>
      </c>
      <c r="F631" s="30">
        <v>959</v>
      </c>
      <c r="G631" s="30">
        <v>2</v>
      </c>
      <c r="H631" s="23">
        <v>5.0999999999999997E-2</v>
      </c>
      <c r="I631" s="26">
        <v>9.1300000000000006E-2</v>
      </c>
      <c r="J631" s="26">
        <v>3.9100000000000003E-2</v>
      </c>
      <c r="K631" s="26">
        <v>4.3099999999999999E-2</v>
      </c>
      <c r="L631" s="26">
        <v>2.7699999999999999E-2</v>
      </c>
      <c r="M631" s="26">
        <v>3.1199999999999999E-2</v>
      </c>
      <c r="N631" s="26">
        <v>2.5999999999999999E-2</v>
      </c>
      <c r="O631" s="26">
        <v>4.24E-2</v>
      </c>
      <c r="P631" s="26">
        <v>3.4099999999999998E-2</v>
      </c>
      <c r="Q631" s="26">
        <v>1.1599999999999999E-2</v>
      </c>
      <c r="R631" s="26">
        <v>-6.7000000000000002E-3</v>
      </c>
      <c r="S631" s="26">
        <v>2.7400000000000001E-2</v>
      </c>
      <c r="T631" s="26">
        <v>1.9E-2</v>
      </c>
      <c r="U631" s="26">
        <v>5.1999999999999998E-2</v>
      </c>
      <c r="V631" s="26">
        <v>2E-3</v>
      </c>
      <c r="W631" s="26">
        <v>4.2000000000000003E-2</v>
      </c>
      <c r="X631" s="23">
        <f t="shared" si="37"/>
        <v>0.68359607961590485</v>
      </c>
      <c r="Y631" s="23">
        <f t="shared" si="38"/>
        <v>0.4126471243288885</v>
      </c>
      <c r="Z631" s="23">
        <f t="shared" si="39"/>
        <v>0.31777537527233179</v>
      </c>
      <c r="AA631" s="48">
        <f t="shared" si="40"/>
        <v>3.3094071015254301E-2</v>
      </c>
      <c r="AB631" s="26">
        <v>1.4200000000000001E-2</v>
      </c>
      <c r="AC631" s="20" t="s">
        <v>400</v>
      </c>
      <c r="AD631" s="26">
        <v>1.6E-2</v>
      </c>
      <c r="AE631" s="20" t="s">
        <v>11</v>
      </c>
    </row>
    <row r="632" spans="1:36" x14ac:dyDescent="0.2">
      <c r="C632" s="19" t="s">
        <v>839</v>
      </c>
      <c r="D632" s="20" t="s">
        <v>573</v>
      </c>
      <c r="E632" s="59">
        <v>41908</v>
      </c>
      <c r="F632" s="30">
        <v>736</v>
      </c>
      <c r="G632" s="30">
        <v>3</v>
      </c>
      <c r="H632" s="23"/>
      <c r="I632" s="26"/>
      <c r="J632" s="26"/>
      <c r="K632" s="26"/>
      <c r="L632" s="26"/>
      <c r="M632" s="26"/>
      <c r="N632" s="26">
        <v>-9.1000000000000004E-3</v>
      </c>
      <c r="O632" s="26">
        <v>8.3099999999999993E-2</v>
      </c>
      <c r="P632" s="26">
        <v>0.1096</v>
      </c>
      <c r="Q632" s="26">
        <v>3.9100000000000003E-2</v>
      </c>
      <c r="R632" s="26">
        <v>-3.78E-2</v>
      </c>
      <c r="S632" s="26">
        <v>6.08E-2</v>
      </c>
      <c r="T632" s="26">
        <v>7.0000000000000007E-2</v>
      </c>
      <c r="U632" s="26">
        <v>0.11899999999999999</v>
      </c>
      <c r="V632" s="26">
        <v>0.03</v>
      </c>
      <c r="W632" s="26">
        <v>7.1999999999999995E-2</v>
      </c>
      <c r="X632" s="23" t="str">
        <f t="shared" si="37"/>
        <v xml:space="preserve"> </v>
      </c>
      <c r="Y632" s="23" t="str">
        <f t="shared" si="38"/>
        <v xml:space="preserve"> </v>
      </c>
      <c r="Z632" s="23" t="str">
        <f t="shared" si="39"/>
        <v xml:space="preserve"> </v>
      </c>
      <c r="AA632" s="48" t="str">
        <f t="shared" si="40"/>
        <v xml:space="preserve"> </v>
      </c>
      <c r="AB632" s="26">
        <v>1.2500000000000001E-2</v>
      </c>
      <c r="AC632" s="20" t="s">
        <v>492</v>
      </c>
      <c r="AD632" s="26">
        <v>1.4E-2</v>
      </c>
      <c r="AE632" s="20" t="s">
        <v>11</v>
      </c>
    </row>
    <row r="633" spans="1:36" x14ac:dyDescent="0.2">
      <c r="C633" s="19" t="s">
        <v>840</v>
      </c>
      <c r="D633" s="20" t="s">
        <v>500</v>
      </c>
      <c r="E633" s="59">
        <v>41908</v>
      </c>
      <c r="F633" s="30">
        <v>736</v>
      </c>
      <c r="G633" s="30">
        <v>3</v>
      </c>
      <c r="H633" s="23"/>
      <c r="I633" s="26"/>
      <c r="J633" s="26"/>
      <c r="K633" s="26"/>
      <c r="L633" s="26"/>
      <c r="M633" s="26"/>
      <c r="N633" s="26">
        <v>-1.1299999999999999E-2</v>
      </c>
      <c r="O633" s="26">
        <v>7.6399999999999996E-2</v>
      </c>
      <c r="P633" s="26">
        <v>0.1028</v>
      </c>
      <c r="Q633" s="26">
        <v>3.4799999999999998E-2</v>
      </c>
      <c r="R633" s="26">
        <v>-4.5600000000000002E-2</v>
      </c>
      <c r="S633" s="26">
        <v>5.6000000000000001E-2</v>
      </c>
      <c r="T633" s="26">
        <v>6.5000000000000002E-2</v>
      </c>
      <c r="U633" s="26">
        <v>0.114</v>
      </c>
      <c r="V633" s="26">
        <v>2.5000000000000001E-2</v>
      </c>
      <c r="W633" s="26">
        <v>6.8000000000000005E-2</v>
      </c>
      <c r="X633" s="23" t="str">
        <f t="shared" si="37"/>
        <v xml:space="preserve"> </v>
      </c>
      <c r="Y633" s="23" t="str">
        <f t="shared" si="38"/>
        <v xml:space="preserve"> </v>
      </c>
      <c r="Z633" s="23" t="str">
        <f t="shared" si="39"/>
        <v xml:space="preserve"> </v>
      </c>
      <c r="AA633" s="48" t="str">
        <f t="shared" si="40"/>
        <v xml:space="preserve"> </v>
      </c>
      <c r="AB633" s="26">
        <v>1.7500000000000002E-2</v>
      </c>
      <c r="AC633" s="20" t="s">
        <v>1285</v>
      </c>
      <c r="AD633" s="26">
        <v>0.02</v>
      </c>
      <c r="AE633" s="20" t="s">
        <v>11</v>
      </c>
    </row>
    <row r="634" spans="1:36" x14ac:dyDescent="0.2">
      <c r="C634" s="19" t="s">
        <v>841</v>
      </c>
      <c r="D634" s="20" t="s">
        <v>623</v>
      </c>
      <c r="E634" s="59">
        <v>41908</v>
      </c>
      <c r="F634" s="30">
        <v>736</v>
      </c>
      <c r="G634" s="30">
        <f>G633</f>
        <v>3</v>
      </c>
      <c r="H634" s="23"/>
      <c r="I634" s="26"/>
      <c r="J634" s="26"/>
      <c r="K634" s="26"/>
      <c r="L634" s="26"/>
      <c r="M634" s="26"/>
      <c r="N634" s="26">
        <v>-8.5000000000000006E-3</v>
      </c>
      <c r="O634" s="26">
        <v>8.8999999999999996E-2</v>
      </c>
      <c r="P634" s="26">
        <v>0.1181</v>
      </c>
      <c r="Q634" s="26">
        <v>4.5699999999999998E-2</v>
      </c>
      <c r="R634" s="26">
        <v>-3.49E-2</v>
      </c>
      <c r="S634" s="26">
        <v>6.2600000000000003E-2</v>
      </c>
      <c r="T634" s="26">
        <v>7.5700000000000003E-2</v>
      </c>
      <c r="U634" s="26">
        <v>0.129</v>
      </c>
      <c r="V634" s="26">
        <v>3.3000000000000002E-2</v>
      </c>
      <c r="W634" s="26">
        <v>7.5999999999999998E-2</v>
      </c>
      <c r="X634" s="23" t="str">
        <f t="shared" si="37"/>
        <v xml:space="preserve"> </v>
      </c>
      <c r="Y634" s="23" t="str">
        <f t="shared" si="38"/>
        <v xml:space="preserve"> </v>
      </c>
      <c r="Z634" s="23" t="str">
        <f t="shared" si="39"/>
        <v xml:space="preserve"> </v>
      </c>
      <c r="AA634" s="48" t="str">
        <f t="shared" si="40"/>
        <v xml:space="preserve"> </v>
      </c>
      <c r="AB634" s="26">
        <v>1.21E-2</v>
      </c>
      <c r="AC634" s="20" t="s">
        <v>1285</v>
      </c>
      <c r="AD634" s="26">
        <v>9.2999999999999992E-3</v>
      </c>
      <c r="AE634" s="20" t="s">
        <v>11</v>
      </c>
    </row>
    <row r="635" spans="1:36" x14ac:dyDescent="0.2">
      <c r="C635" s="19" t="s">
        <v>502</v>
      </c>
      <c r="D635" s="20" t="s">
        <v>501</v>
      </c>
      <c r="E635" s="59">
        <v>41397</v>
      </c>
      <c r="F635" s="30">
        <v>1087</v>
      </c>
      <c r="G635" s="30">
        <v>3</v>
      </c>
      <c r="H635" s="23"/>
      <c r="I635" s="26"/>
      <c r="J635" s="26"/>
      <c r="K635" s="26"/>
      <c r="L635" s="26"/>
      <c r="M635" s="26">
        <v>5.04E-2</v>
      </c>
      <c r="N635" s="26">
        <v>2.5399999999999999E-2</v>
      </c>
      <c r="O635" s="26">
        <v>6.4500000000000002E-2</v>
      </c>
      <c r="P635" s="26">
        <v>6.0299999999999999E-2</v>
      </c>
      <c r="Q635" s="26">
        <v>2.6599999999999999E-2</v>
      </c>
      <c r="R635" s="26">
        <v>-2.0299999999999999E-2</v>
      </c>
      <c r="S635" s="26">
        <v>3.85E-2</v>
      </c>
      <c r="T635" s="26">
        <v>3.1E-2</v>
      </c>
      <c r="U635" s="26">
        <v>0.08</v>
      </c>
      <c r="V635" s="26">
        <v>7.0000000000000001E-3</v>
      </c>
      <c r="W635" s="26">
        <v>5.8000000000000003E-2</v>
      </c>
      <c r="X635" s="23" t="str">
        <f t="shared" si="37"/>
        <v xml:space="preserve"> </v>
      </c>
      <c r="Y635" s="23" t="str">
        <f t="shared" si="38"/>
        <v xml:space="preserve"> </v>
      </c>
      <c r="Z635" s="23">
        <f t="shared" si="39"/>
        <v>0.50633262099439058</v>
      </c>
      <c r="AA635" s="48" t="str">
        <f t="shared" si="40"/>
        <v xml:space="preserve"> </v>
      </c>
      <c r="AB635" s="26">
        <v>1.15E-2</v>
      </c>
      <c r="AC635" s="20" t="s">
        <v>503</v>
      </c>
      <c r="AD635" s="26">
        <v>1.2E-2</v>
      </c>
      <c r="AE635" s="20" t="s">
        <v>11</v>
      </c>
    </row>
    <row r="636" spans="1:36" x14ac:dyDescent="0.2">
      <c r="C636" s="19" t="s">
        <v>1531</v>
      </c>
      <c r="D636" s="20" t="s">
        <v>1532</v>
      </c>
      <c r="E636" s="59">
        <v>41404</v>
      </c>
      <c r="F636" s="30">
        <v>1087</v>
      </c>
      <c r="G636" s="30">
        <v>3</v>
      </c>
      <c r="H636" s="23"/>
      <c r="I636" s="26"/>
      <c r="J636" s="26"/>
      <c r="K636" s="26"/>
      <c r="L636" s="26"/>
      <c r="M636" s="26">
        <v>3.9300000000000002E-2</v>
      </c>
      <c r="N636" s="26">
        <v>2.0899999999999998E-2</v>
      </c>
      <c r="O636" s="26">
        <v>5.8700000000000002E-2</v>
      </c>
      <c r="P636" s="26">
        <v>5.4699999999999999E-2</v>
      </c>
      <c r="Q636" s="26">
        <v>2.3099999999999999E-2</v>
      </c>
      <c r="R636" s="26">
        <v>-2.2200000000000001E-2</v>
      </c>
      <c r="S636" s="26">
        <v>3.5700000000000003E-2</v>
      </c>
      <c r="T636" s="26">
        <v>2.7E-2</v>
      </c>
      <c r="U636" s="26">
        <v>7.2999999999999995E-2</v>
      </c>
      <c r="V636" s="26">
        <v>4.0000000000000001E-3</v>
      </c>
      <c r="W636" s="26">
        <v>5.5E-2</v>
      </c>
      <c r="X636" s="23" t="str">
        <f t="shared" si="37"/>
        <v xml:space="preserve"> </v>
      </c>
      <c r="Y636" s="23" t="str">
        <f t="shared" si="38"/>
        <v xml:space="preserve"> </v>
      </c>
      <c r="Z636" s="23">
        <f t="shared" si="39"/>
        <v>0.43279620334113766</v>
      </c>
      <c r="AA636" s="48" t="str">
        <f t="shared" si="40"/>
        <v xml:space="preserve"> </v>
      </c>
      <c r="AB636" s="26">
        <v>1.2500000000000001E-2</v>
      </c>
      <c r="AC636" s="34" t="s">
        <v>1533</v>
      </c>
      <c r="AD636" s="26">
        <v>1.4E-2</v>
      </c>
      <c r="AE636" s="20" t="s">
        <v>11</v>
      </c>
    </row>
    <row r="637" spans="1:36" x14ac:dyDescent="0.2">
      <c r="B637" s="1" t="s">
        <v>471</v>
      </c>
      <c r="C637" s="19" t="s">
        <v>690</v>
      </c>
      <c r="D637" s="20" t="s">
        <v>691</v>
      </c>
      <c r="E637" s="59">
        <v>41319</v>
      </c>
      <c r="F637" s="30">
        <v>83</v>
      </c>
      <c r="G637" s="30">
        <v>3</v>
      </c>
      <c r="H637" s="23"/>
      <c r="I637" s="26"/>
      <c r="J637" s="26"/>
      <c r="K637" s="26"/>
      <c r="L637" s="26"/>
      <c r="M637" s="26"/>
      <c r="N637" s="26">
        <v>2.1000000000000001E-2</v>
      </c>
      <c r="O637" s="26">
        <v>3.6999999999999998E-2</v>
      </c>
      <c r="P637" s="26">
        <v>5.8999999999999997E-2</v>
      </c>
      <c r="Q637" s="26">
        <v>0.01</v>
      </c>
      <c r="R637" s="26">
        <v>-6.8000000000000005E-2</v>
      </c>
      <c r="S637" s="26">
        <v>1.2800000000000001E-2</v>
      </c>
      <c r="T637" s="26">
        <v>-1.77E-2</v>
      </c>
      <c r="U637" s="26">
        <v>3.3000000000000002E-2</v>
      </c>
      <c r="V637" s="26">
        <v>-4.0000000000000001E-3</v>
      </c>
      <c r="W637" s="26">
        <v>4.3900000000000002E-2</v>
      </c>
      <c r="X637" s="23" t="str">
        <f t="shared" si="37"/>
        <v xml:space="preserve"> </v>
      </c>
      <c r="Y637" s="23" t="str">
        <f t="shared" si="38"/>
        <v xml:space="preserve"> </v>
      </c>
      <c r="Z637" s="23" t="str">
        <f t="shared" si="39"/>
        <v xml:space="preserve"> </v>
      </c>
      <c r="AA637" s="48" t="str">
        <f t="shared" si="40"/>
        <v xml:space="preserve"> </v>
      </c>
      <c r="AB637" s="26">
        <v>1.8700000000000001E-2</v>
      </c>
      <c r="AC637" s="20" t="s">
        <v>218</v>
      </c>
      <c r="AD637" s="26"/>
      <c r="AE637" s="20" t="s">
        <v>11</v>
      </c>
      <c r="AH637" s="33"/>
      <c r="AI637" s="33"/>
    </row>
    <row r="638" spans="1:36" x14ac:dyDescent="0.2">
      <c r="C638" s="19" t="s">
        <v>569</v>
      </c>
      <c r="D638" s="20" t="s">
        <v>568</v>
      </c>
      <c r="E638" s="59">
        <v>39424</v>
      </c>
      <c r="F638" s="30">
        <v>6</v>
      </c>
      <c r="G638" s="30">
        <v>3</v>
      </c>
      <c r="H638" s="23">
        <v>7.9000000000000001E-2</v>
      </c>
      <c r="I638" s="26">
        <v>0.03</v>
      </c>
      <c r="J638" s="26">
        <v>4.7899999999999998E-2</v>
      </c>
      <c r="K638" s="26">
        <v>3.3300000000000003E-2</v>
      </c>
      <c r="L638" s="26">
        <v>-5.91E-2</v>
      </c>
      <c r="M638" s="26">
        <v>4.0899999999999999E-2</v>
      </c>
      <c r="N638" s="26">
        <v>1.32E-2</v>
      </c>
      <c r="O638" s="26">
        <v>6.6000000000000003E-2</v>
      </c>
      <c r="P638" s="26">
        <v>1.6400000000000001E-2</v>
      </c>
      <c r="Q638" s="26">
        <v>-4.5999999999999999E-3</v>
      </c>
      <c r="R638" s="26">
        <v>-1.0999999999999999E-2</v>
      </c>
      <c r="S638" s="26">
        <v>8.9999999999999993E-3</v>
      </c>
      <c r="T638" s="26">
        <v>-6.3600000000000004E-2</v>
      </c>
      <c r="U638" s="26">
        <v>4.9000000000000002E-2</v>
      </c>
      <c r="V638" s="26">
        <v>-3.7999999999999999E-2</v>
      </c>
      <c r="W638" s="26">
        <v>0.01</v>
      </c>
      <c r="X638" s="23">
        <f t="shared" si="37"/>
        <v>0.22657156284430124</v>
      </c>
      <c r="Y638" s="23">
        <f t="shared" si="38"/>
        <v>5.3208564194666241E-2</v>
      </c>
      <c r="Z638" s="23">
        <f t="shared" si="39"/>
        <v>8.3289376088575562E-2</v>
      </c>
      <c r="AA638" s="48">
        <f t="shared" si="40"/>
        <v>1.2845739820964264E-2</v>
      </c>
      <c r="AB638" s="26">
        <v>2.18E-2</v>
      </c>
      <c r="AC638" s="20" t="s">
        <v>546</v>
      </c>
      <c r="AD638" s="26">
        <v>2.18E-2</v>
      </c>
      <c r="AE638" s="20" t="s">
        <v>11</v>
      </c>
    </row>
    <row r="639" spans="1:36" x14ac:dyDescent="0.2">
      <c r="C639" s="19" t="s">
        <v>570</v>
      </c>
      <c r="D639" s="20" t="s">
        <v>810</v>
      </c>
      <c r="E639" s="59">
        <v>41456</v>
      </c>
      <c r="F639" s="30">
        <v>12</v>
      </c>
      <c r="G639" s="30">
        <v>3</v>
      </c>
      <c r="H639" s="23"/>
      <c r="I639" s="26"/>
      <c r="J639" s="26"/>
      <c r="K639" s="26"/>
      <c r="L639" s="26"/>
      <c r="M639" s="26"/>
      <c r="N639" s="26">
        <v>1.32E-2</v>
      </c>
      <c r="O639" s="26">
        <v>6.6000000000000003E-2</v>
      </c>
      <c r="P639" s="26">
        <v>1.6400000000000001E-2</v>
      </c>
      <c r="Q639" s="26">
        <v>1E-4</v>
      </c>
      <c r="R639" s="26">
        <v>-4.7000000000000002E-3</v>
      </c>
      <c r="S639" s="26">
        <v>1.24E-2</v>
      </c>
      <c r="T639" s="26">
        <v>-5.7599999999999998E-2</v>
      </c>
      <c r="U639" s="26">
        <v>5.6000000000000001E-2</v>
      </c>
      <c r="V639" s="26">
        <v>-3.2199999999999999E-2</v>
      </c>
      <c r="W639" s="26"/>
      <c r="X639" s="23" t="str">
        <f t="shared" si="37"/>
        <v xml:space="preserve"> </v>
      </c>
      <c r="Y639" s="23" t="str">
        <f t="shared" si="38"/>
        <v xml:space="preserve"> </v>
      </c>
      <c r="Z639" s="23" t="str">
        <f t="shared" si="39"/>
        <v xml:space="preserve"> </v>
      </c>
      <c r="AA639" s="48" t="str">
        <f t="shared" si="40"/>
        <v xml:space="preserve"> </v>
      </c>
      <c r="AB639" s="26">
        <v>1.55E-2</v>
      </c>
      <c r="AC639" s="20" t="s">
        <v>400</v>
      </c>
      <c r="AD639" s="26">
        <v>1.55E-2</v>
      </c>
      <c r="AE639" s="20" t="s">
        <v>11</v>
      </c>
    </row>
    <row r="640" spans="1:36" x14ac:dyDescent="0.2">
      <c r="C640" s="19" t="s">
        <v>811</v>
      </c>
      <c r="D640" s="20" t="s">
        <v>587</v>
      </c>
      <c r="E640" s="60" t="s">
        <v>588</v>
      </c>
      <c r="F640" s="30">
        <v>8</v>
      </c>
      <c r="G640" s="33"/>
      <c r="H640" s="26"/>
      <c r="I640" s="26"/>
      <c r="J640" s="26"/>
      <c r="K640" s="32"/>
      <c r="L640" s="32"/>
      <c r="M640" s="26">
        <v>1.7100000000000001E-2</v>
      </c>
      <c r="N640" s="26">
        <v>0.14549999999999999</v>
      </c>
      <c r="O640" s="26">
        <v>9.8400000000000001E-2</v>
      </c>
      <c r="P640" s="26">
        <v>-1.12E-2</v>
      </c>
      <c r="Q640" s="26">
        <v>0.24160000000000001</v>
      </c>
      <c r="R640" s="26">
        <v>6.4199999999999993E-2</v>
      </c>
      <c r="S640" s="26">
        <v>5.3600000000000002E-2</v>
      </c>
      <c r="T640" s="26">
        <v>-0.23400000000000001</v>
      </c>
      <c r="U640" s="26">
        <v>-3.1600000000000003E-2</v>
      </c>
      <c r="V640" s="26">
        <v>-0.28189999999999998</v>
      </c>
      <c r="W640" s="26"/>
      <c r="X640" s="23" t="str">
        <f t="shared" si="37"/>
        <v xml:space="preserve"> </v>
      </c>
      <c r="Y640" s="23" t="str">
        <f t="shared" si="38"/>
        <v xml:space="preserve"> </v>
      </c>
      <c r="Z640" s="23" t="str">
        <f t="shared" si="39"/>
        <v xml:space="preserve"> </v>
      </c>
      <c r="AA640" s="48" t="str">
        <f t="shared" si="40"/>
        <v xml:space="preserve"> </v>
      </c>
      <c r="AB640" s="26">
        <v>0.02</v>
      </c>
      <c r="AC640" s="29">
        <v>0.2</v>
      </c>
      <c r="AE640" s="20" t="s">
        <v>11</v>
      </c>
      <c r="AF640" s="29"/>
      <c r="AI640" s="33"/>
      <c r="AJ640" s="33"/>
    </row>
    <row r="641" spans="1:36" x14ac:dyDescent="0.2">
      <c r="C641" s="19" t="s">
        <v>576</v>
      </c>
      <c r="D641" s="20" t="s">
        <v>577</v>
      </c>
      <c r="E641" s="59">
        <v>41075</v>
      </c>
      <c r="F641" s="30">
        <v>5</v>
      </c>
      <c r="G641" s="30">
        <v>5</v>
      </c>
      <c r="H641" s="23"/>
      <c r="I641" s="26"/>
      <c r="J641" s="26"/>
      <c r="K641" s="26"/>
      <c r="L641" s="26">
        <v>6.0999999999999999E-2</v>
      </c>
      <c r="M641" s="26">
        <v>0.1663</v>
      </c>
      <c r="N641" s="26">
        <v>4.1799999999999997E-2</v>
      </c>
      <c r="O641" s="26">
        <v>-6.2899999999999998E-2</v>
      </c>
      <c r="P641" s="26">
        <v>-0.19500000000000001</v>
      </c>
      <c r="Q641" s="26">
        <v>7.0199999999999999E-2</v>
      </c>
      <c r="R641" s="26">
        <v>-0.1699</v>
      </c>
      <c r="S641" s="26">
        <v>-0.23499999999999999</v>
      </c>
      <c r="T641" s="26">
        <v>0.42730000000000001</v>
      </c>
      <c r="U641" s="26"/>
      <c r="V641" s="26"/>
      <c r="W641" s="26"/>
      <c r="X641" s="23" t="str">
        <f t="shared" si="37"/>
        <v xml:space="preserve"> </v>
      </c>
      <c r="Y641" s="23" t="str">
        <f t="shared" si="38"/>
        <v xml:space="preserve"> </v>
      </c>
      <c r="Z641" s="23" t="str">
        <f t="shared" si="39"/>
        <v xml:space="preserve"> </v>
      </c>
      <c r="AA641" s="48" t="str">
        <f t="shared" si="40"/>
        <v xml:space="preserve"> </v>
      </c>
      <c r="AB641" s="26">
        <v>0.02</v>
      </c>
      <c r="AC641" s="20" t="s">
        <v>400</v>
      </c>
      <c r="AD641" s="26">
        <v>3.4200000000000001E-2</v>
      </c>
      <c r="AE641" s="20" t="s">
        <v>11</v>
      </c>
    </row>
    <row r="642" spans="1:36" x14ac:dyDescent="0.2">
      <c r="E642" s="59"/>
      <c r="F642" s="30"/>
      <c r="G642" s="30"/>
      <c r="H642" s="23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3" t="str">
        <f t="shared" si="37"/>
        <v xml:space="preserve"> </v>
      </c>
      <c r="Y642" s="23" t="str">
        <f t="shared" si="38"/>
        <v xml:space="preserve"> </v>
      </c>
      <c r="Z642" s="23" t="str">
        <f t="shared" si="39"/>
        <v xml:space="preserve"> </v>
      </c>
      <c r="AA642" s="48" t="str">
        <f t="shared" si="40"/>
        <v xml:space="preserve"> </v>
      </c>
      <c r="AB642" s="26"/>
      <c r="AD642" s="26"/>
    </row>
    <row r="643" spans="1:36" x14ac:dyDescent="0.2">
      <c r="E643" s="60"/>
      <c r="F643" s="30"/>
      <c r="G643" s="33"/>
      <c r="H643" s="26"/>
      <c r="I643" s="26"/>
      <c r="J643" s="26"/>
      <c r="K643" s="32"/>
      <c r="L643" s="32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3" t="str">
        <f t="shared" si="37"/>
        <v xml:space="preserve"> </v>
      </c>
      <c r="Y643" s="23" t="str">
        <f t="shared" si="38"/>
        <v xml:space="preserve"> </v>
      </c>
      <c r="Z643" s="23" t="str">
        <f t="shared" si="39"/>
        <v xml:space="preserve"> </v>
      </c>
      <c r="AA643" s="48" t="str">
        <f t="shared" si="40"/>
        <v xml:space="preserve"> </v>
      </c>
      <c r="AB643" s="26"/>
      <c r="AC643" s="29"/>
      <c r="AF643" s="29"/>
      <c r="AI643" s="33"/>
      <c r="AJ643" s="33"/>
    </row>
    <row r="644" spans="1:36" x14ac:dyDescent="0.2">
      <c r="A644" s="1" t="s">
        <v>606</v>
      </c>
      <c r="E644" s="60"/>
      <c r="F644" s="30"/>
      <c r="G644" s="33"/>
      <c r="H644" s="26"/>
      <c r="I644" s="26"/>
      <c r="J644" s="26"/>
      <c r="K644" s="32"/>
      <c r="L644" s="32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3" t="str">
        <f t="shared" si="37"/>
        <v xml:space="preserve"> </v>
      </c>
      <c r="Y644" s="23" t="str">
        <f t="shared" si="38"/>
        <v xml:space="preserve"> </v>
      </c>
      <c r="Z644" s="23" t="str">
        <f t="shared" si="39"/>
        <v xml:space="preserve"> </v>
      </c>
      <c r="AA644" s="48" t="str">
        <f t="shared" si="40"/>
        <v xml:space="preserve"> </v>
      </c>
      <c r="AB644" s="26"/>
      <c r="AC644" s="29"/>
      <c r="AF644" s="29"/>
      <c r="AI644" s="33"/>
      <c r="AJ644" s="33"/>
    </row>
    <row r="645" spans="1:36" x14ac:dyDescent="0.2">
      <c r="X645" s="23" t="str">
        <f t="shared" si="37"/>
        <v xml:space="preserve"> </v>
      </c>
      <c r="Y645" s="23" t="str">
        <f t="shared" si="38"/>
        <v xml:space="preserve"> </v>
      </c>
      <c r="Z645" s="23" t="str">
        <f t="shared" si="39"/>
        <v xml:space="preserve"> </v>
      </c>
      <c r="AA645" s="48" t="str">
        <f t="shared" si="40"/>
        <v xml:space="preserve"> </v>
      </c>
    </row>
    <row r="646" spans="1:36" x14ac:dyDescent="0.2">
      <c r="C646" s="19" t="s">
        <v>1584</v>
      </c>
      <c r="D646" s="20" t="s">
        <v>1583</v>
      </c>
      <c r="E646" s="60">
        <v>41627</v>
      </c>
      <c r="F646" s="30">
        <v>377</v>
      </c>
      <c r="G646" s="30">
        <v>5</v>
      </c>
      <c r="H646" s="19"/>
      <c r="I646" s="26"/>
      <c r="J646" s="26"/>
      <c r="K646" s="26"/>
      <c r="L646" s="26">
        <v>8.5999999999999993E-2</v>
      </c>
      <c r="M646" s="26">
        <v>0.127</v>
      </c>
      <c r="N646" s="26">
        <v>0.16400000000000001</v>
      </c>
      <c r="O646" s="26">
        <v>0.124</v>
      </c>
      <c r="P646" s="26">
        <v>5.7000000000000002E-2</v>
      </c>
      <c r="Q646" s="26">
        <v>7.4999999999999997E-2</v>
      </c>
      <c r="R646" s="26">
        <v>-2.1999999999999999E-2</v>
      </c>
      <c r="S646" s="26">
        <v>0.19700000000000001</v>
      </c>
      <c r="T646" s="26">
        <v>-0.1002</v>
      </c>
      <c r="U646" s="26">
        <v>0.192</v>
      </c>
      <c r="V646" s="26">
        <v>-0.05</v>
      </c>
      <c r="W646" s="26">
        <v>5.7099999999999998E-2</v>
      </c>
      <c r="X646" s="23" t="str">
        <f t="shared" si="37"/>
        <v xml:space="preserve"> </v>
      </c>
      <c r="Y646" s="23" t="str">
        <f t="shared" si="38"/>
        <v xml:space="preserve"> </v>
      </c>
      <c r="Z646" s="23">
        <f t="shared" si="39"/>
        <v>1.1126209718858262</v>
      </c>
      <c r="AA646" s="48" t="str">
        <f t="shared" si="40"/>
        <v xml:space="preserve"> </v>
      </c>
      <c r="AB646" s="29">
        <v>7.7000000000000002E-3</v>
      </c>
      <c r="AC646" s="20" t="s">
        <v>11</v>
      </c>
      <c r="AD646" s="29">
        <v>7.7000000000000002E-3</v>
      </c>
      <c r="AE646" s="20" t="s">
        <v>11</v>
      </c>
      <c r="AG646" s="33"/>
      <c r="AH646" s="33"/>
    </row>
    <row r="647" spans="1:36" x14ac:dyDescent="0.2">
      <c r="C647" s="19" t="s">
        <v>1806</v>
      </c>
      <c r="D647" s="20" t="s">
        <v>625</v>
      </c>
      <c r="E647" s="60">
        <v>39994</v>
      </c>
      <c r="F647" s="30">
        <v>65</v>
      </c>
      <c r="G647" s="30">
        <v>4</v>
      </c>
      <c r="H647" s="19"/>
      <c r="I647" s="26"/>
      <c r="J647" s="26">
        <v>0.1242</v>
      </c>
      <c r="K647" s="26">
        <v>-4.1000000000000002E-2</v>
      </c>
      <c r="L647" s="26">
        <v>7.5200000000000003E-2</v>
      </c>
      <c r="M647" s="26">
        <v>7.9799999999999996E-2</v>
      </c>
      <c r="N647" s="26">
        <v>0.10979999999999999</v>
      </c>
      <c r="O647" s="26">
        <v>1.7100000000000001E-2</v>
      </c>
      <c r="P647" s="26">
        <v>2.41E-2</v>
      </c>
      <c r="Q647" s="26">
        <v>7.2900000000000006E-2</v>
      </c>
      <c r="R647" s="26">
        <v>-6.6000000000000003E-2</v>
      </c>
      <c r="S647" s="26">
        <v>0.14099999999999999</v>
      </c>
      <c r="T647" s="26">
        <v>1.9E-2</v>
      </c>
      <c r="U647" s="26">
        <v>6.7000000000000004E-2</v>
      </c>
      <c r="V647" s="26">
        <v>-9.9000000000000005E-2</v>
      </c>
      <c r="W647" s="26">
        <v>5.8099999999999999E-2</v>
      </c>
      <c r="X647" s="23" t="str">
        <f t="shared" si="37"/>
        <v xml:space="preserve"> </v>
      </c>
      <c r="Y647" s="23">
        <f t="shared" si="38"/>
        <v>0.52540020944051724</v>
      </c>
      <c r="Z647" s="23">
        <f t="shared" si="39"/>
        <v>0.47936704109613659</v>
      </c>
      <c r="AA647" s="48" t="str">
        <f t="shared" si="40"/>
        <v xml:space="preserve"> </v>
      </c>
      <c r="AB647" s="29">
        <v>5.0000000000000001E-3</v>
      </c>
      <c r="AC647" s="20" t="s">
        <v>627</v>
      </c>
      <c r="AD647" s="29">
        <v>5.7999999999999996E-3</v>
      </c>
      <c r="AE647" s="20" t="s">
        <v>9</v>
      </c>
      <c r="AG647" s="33"/>
      <c r="AH647" s="33"/>
    </row>
    <row r="648" spans="1:36" x14ac:dyDescent="0.2">
      <c r="C648" s="19" t="s">
        <v>1807</v>
      </c>
      <c r="D648" s="20" t="s">
        <v>626</v>
      </c>
      <c r="E648" s="64"/>
      <c r="F648" s="30">
        <v>65</v>
      </c>
      <c r="G648" s="30">
        <v>4</v>
      </c>
      <c r="H648" s="19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>
        <v>0.13800000000000001</v>
      </c>
      <c r="T648" s="26">
        <v>1.6E-2</v>
      </c>
      <c r="U648" s="26">
        <v>6.4000000000000001E-2</v>
      </c>
      <c r="V648" s="26">
        <v>-0.10199999999999999</v>
      </c>
      <c r="W648" s="26"/>
      <c r="X648" s="23" t="str">
        <f t="shared" ref="X648:X711" si="41" xml:space="preserve">
IF(
COUNTBLANK(H648:W648)&gt;0," ",
((1+H648)*(1+I648)*(1+J648)*(1+K648)*(1+L648)*(1+M648)*(1+N648)*(1+O648)*(1+P648)*(1+Q648)*(1+R648)*(1+S648)*(1+T648)*(1+U648)*(1+V648)*(1+W648))-1
)</f>
        <v xml:space="preserve"> </v>
      </c>
      <c r="Y648" s="23" t="str">
        <f t="shared" ref="Y648:Y711" si="42" xml:space="preserve">
IF(
COUNTBLANK(K648:W648)&gt;0," ",
((1+K648)*(1+L648)*(1+M648)*(1+N648)*(1+O648)*(1+P648)*(1+Q648)*(1+R648)*(1+S648)*(1+T648)*(1+U648)*(1+V648)*(1+W648))-1
)</f>
        <v xml:space="preserve"> </v>
      </c>
      <c r="Z648" s="23" t="str">
        <f t="shared" ref="Z648:Z711" si="43" xml:space="preserve">
IF(
COUNTBLANK(M648:W648)&gt;0," ",
((1+M648)*(1+N648)*(1+O648)*(1+P648)*(1+Q648)*(1+R648)*(1+S648)*(1+T648)*(1+U648)*(1+V648)*(1+W648))-1
)</f>
        <v xml:space="preserve"> </v>
      </c>
      <c r="AA648" s="48" t="str">
        <f t="shared" si="40"/>
        <v xml:space="preserve"> </v>
      </c>
      <c r="AB648" s="33"/>
      <c r="AC648" s="19"/>
      <c r="AD648" s="33"/>
      <c r="AE648" s="19"/>
      <c r="AG648" s="33"/>
      <c r="AH648" s="33"/>
    </row>
    <row r="649" spans="1:36" x14ac:dyDescent="0.2">
      <c r="C649" s="19" t="s">
        <v>1268</v>
      </c>
      <c r="D649" s="20" t="s">
        <v>628</v>
      </c>
      <c r="E649" s="60">
        <v>41291</v>
      </c>
      <c r="F649" s="30">
        <v>75</v>
      </c>
      <c r="G649" s="30">
        <v>4</v>
      </c>
      <c r="H649" s="19"/>
      <c r="I649" s="26"/>
      <c r="J649" s="26"/>
      <c r="K649" s="26"/>
      <c r="L649" s="26"/>
      <c r="M649" s="26">
        <v>1.6E-2</v>
      </c>
      <c r="N649" s="26">
        <v>0.1016</v>
      </c>
      <c r="O649" s="26">
        <v>-5.7200000000000001E-2</v>
      </c>
      <c r="P649" s="26">
        <v>0.1099</v>
      </c>
      <c r="Q649" s="26">
        <v>7.46E-2</v>
      </c>
      <c r="R649" s="26">
        <v>-6.2600000000000003E-2</v>
      </c>
      <c r="S649" s="26">
        <v>9.9000000000000005E-2</v>
      </c>
      <c r="T649" s="26">
        <v>-7.9899999999999999E-2</v>
      </c>
      <c r="U649" s="26">
        <v>2.3E-2</v>
      </c>
      <c r="V649" s="26">
        <v>-0.16900000000000001</v>
      </c>
      <c r="W649" s="26">
        <v>0.109</v>
      </c>
      <c r="X649" s="23" t="str">
        <f t="shared" si="41"/>
        <v xml:space="preserve"> </v>
      </c>
      <c r="Y649" s="23" t="str">
        <f t="shared" si="42"/>
        <v xml:space="preserve"> </v>
      </c>
      <c r="Z649" s="23">
        <f t="shared" si="43"/>
        <v>0.12469243155267162</v>
      </c>
      <c r="AA649" s="48" t="str">
        <f t="shared" si="40"/>
        <v xml:space="preserve"> </v>
      </c>
      <c r="AB649" s="29">
        <v>8.9999999999999993E-3</v>
      </c>
      <c r="AC649" s="20" t="s">
        <v>629</v>
      </c>
      <c r="AD649" s="29">
        <v>1.1299999999999999E-2</v>
      </c>
      <c r="AE649" s="20" t="s">
        <v>9</v>
      </c>
      <c r="AG649" s="33"/>
      <c r="AH649" s="33"/>
    </row>
    <row r="650" spans="1:36" x14ac:dyDescent="0.2">
      <c r="C650" s="19" t="s">
        <v>607</v>
      </c>
      <c r="D650" s="20" t="s">
        <v>565</v>
      </c>
      <c r="E650" s="59">
        <v>40970</v>
      </c>
      <c r="F650" s="30">
        <v>1035</v>
      </c>
      <c r="G650" s="30">
        <v>5</v>
      </c>
      <c r="H650" s="23"/>
      <c r="I650" s="26"/>
      <c r="J650" s="26"/>
      <c r="K650" s="26"/>
      <c r="L650" s="26"/>
      <c r="M650" s="26">
        <v>0.1764</v>
      </c>
      <c r="N650" s="26">
        <v>2.46E-2</v>
      </c>
      <c r="O650" s="26">
        <v>-8.2000000000000007E-3</v>
      </c>
      <c r="P650" s="26">
        <v>2.9700000000000001E-2</v>
      </c>
      <c r="Q650" s="26">
        <v>8.1000000000000003E-2</v>
      </c>
      <c r="R650" s="26">
        <v>-5.0999999999999997E-2</v>
      </c>
      <c r="S650" s="26">
        <v>0.13100000000000001</v>
      </c>
      <c r="T650" s="26">
        <v>5.9499999999999997E-2</v>
      </c>
      <c r="U650" s="26">
        <v>0.13900000000000001</v>
      </c>
      <c r="V650" s="26"/>
      <c r="W650" s="26"/>
      <c r="X650" s="23" t="str">
        <f t="shared" si="41"/>
        <v xml:space="preserve"> </v>
      </c>
      <c r="Y650" s="23" t="str">
        <f t="shared" si="42"/>
        <v xml:space="preserve"> </v>
      </c>
      <c r="Z650" s="23" t="str">
        <f t="shared" si="43"/>
        <v xml:space="preserve"> </v>
      </c>
      <c r="AA650" s="48" t="str">
        <f t="shared" si="40"/>
        <v xml:space="preserve"> </v>
      </c>
      <c r="AB650" s="29">
        <v>1.23E-2</v>
      </c>
      <c r="AC650" s="41">
        <v>0.2</v>
      </c>
      <c r="AD650" s="26">
        <v>2.5100000000000001E-2</v>
      </c>
      <c r="AF650" s="20"/>
      <c r="AH650" s="43"/>
      <c r="AI650" s="34"/>
    </row>
    <row r="651" spans="1:36" x14ac:dyDescent="0.2">
      <c r="C651" s="19" t="s">
        <v>718</v>
      </c>
      <c r="D651" s="20" t="s">
        <v>717</v>
      </c>
      <c r="E651" s="60">
        <v>42606</v>
      </c>
      <c r="F651" s="25">
        <v>1818</v>
      </c>
      <c r="G651" s="30">
        <v>6</v>
      </c>
      <c r="H651" s="19"/>
      <c r="I651" s="19"/>
      <c r="J651" s="19"/>
      <c r="K651" s="19"/>
      <c r="L651" s="19"/>
      <c r="M651" s="19"/>
      <c r="N651" s="19"/>
      <c r="O651" s="19"/>
      <c r="P651" s="28">
        <v>4.8000000000000001E-2</v>
      </c>
      <c r="Q651" s="28">
        <v>4.2000000000000003E-2</v>
      </c>
      <c r="R651" s="28">
        <v>3.4000000000000002E-2</v>
      </c>
      <c r="S651" s="28">
        <v>1.9E-2</v>
      </c>
      <c r="T651" s="28">
        <v>-7.5200000000000003E-2</v>
      </c>
      <c r="U651" s="28">
        <v>4.2999999999999997E-2</v>
      </c>
      <c r="V651" s="28"/>
      <c r="W651" s="28"/>
      <c r="X651" s="23" t="str">
        <f t="shared" si="41"/>
        <v xml:space="preserve"> </v>
      </c>
      <c r="Y651" s="23" t="str">
        <f t="shared" si="42"/>
        <v xml:space="preserve"> </v>
      </c>
      <c r="Z651" s="23" t="str">
        <f t="shared" si="43"/>
        <v xml:space="preserve"> </v>
      </c>
      <c r="AA651" s="48" t="str">
        <f t="shared" si="40"/>
        <v xml:space="preserve"> </v>
      </c>
      <c r="AB651" s="26">
        <v>1.8499999999999999E-2</v>
      </c>
      <c r="AC651" s="34">
        <v>0.2</v>
      </c>
      <c r="AD651" s="29">
        <v>3.27E-2</v>
      </c>
      <c r="AE651" s="33" t="s">
        <v>9</v>
      </c>
      <c r="AF651" s="20"/>
      <c r="AG651" s="33"/>
      <c r="AH651" s="33"/>
    </row>
    <row r="652" spans="1:36" x14ac:dyDescent="0.2">
      <c r="C652" s="19" t="s">
        <v>1133</v>
      </c>
      <c r="D652" s="20" t="s">
        <v>1134</v>
      </c>
      <c r="E652" s="59"/>
      <c r="F652" s="30">
        <v>1832</v>
      </c>
      <c r="G652" s="30">
        <v>4</v>
      </c>
      <c r="H652" s="26">
        <v>-0.05</v>
      </c>
      <c r="I652" s="26">
        <v>5.2999999999999999E-2</v>
      </c>
      <c r="J652" s="26">
        <v>-6.0000000000000001E-3</v>
      </c>
      <c r="K652" s="26">
        <v>2.8000000000000001E-2</v>
      </c>
      <c r="L652" s="26">
        <v>5.8999999999999997E-2</v>
      </c>
      <c r="M652" s="26">
        <v>7.3999999999999996E-2</v>
      </c>
      <c r="N652" s="26">
        <v>6.2E-2</v>
      </c>
      <c r="O652" s="26">
        <v>0.08</v>
      </c>
      <c r="P652" s="26">
        <v>5.0000000000000001E-3</v>
      </c>
      <c r="Q652" s="26">
        <v>2.4E-2</v>
      </c>
      <c r="R652" s="26">
        <v>-0.06</v>
      </c>
      <c r="S652" s="26">
        <v>-8.9999999999999993E-3</v>
      </c>
      <c r="T652" s="26">
        <v>6.25E-2</v>
      </c>
      <c r="U652" s="26"/>
      <c r="V652" s="26"/>
      <c r="W652" s="26"/>
      <c r="X652" s="23" t="str">
        <f t="shared" si="41"/>
        <v xml:space="preserve"> </v>
      </c>
      <c r="Y652" s="23" t="str">
        <f t="shared" si="42"/>
        <v xml:space="preserve"> </v>
      </c>
      <c r="Z652" s="23" t="str">
        <f t="shared" si="43"/>
        <v xml:space="preserve"> </v>
      </c>
      <c r="AA652" s="48" t="str">
        <f t="shared" si="40"/>
        <v xml:space="preserve"> </v>
      </c>
      <c r="AB652" s="26">
        <v>3.1300000000000001E-2</v>
      </c>
      <c r="AC652" s="29" t="s">
        <v>1135</v>
      </c>
      <c r="AD652" s="26">
        <v>3.78E-2</v>
      </c>
      <c r="AE652" s="20" t="s">
        <v>11</v>
      </c>
      <c r="AF652" s="29"/>
      <c r="AI652" s="33"/>
      <c r="AJ652" s="33"/>
    </row>
    <row r="653" spans="1:36" x14ac:dyDescent="0.2">
      <c r="C653" s="19" t="s">
        <v>1780</v>
      </c>
      <c r="D653" s="20" t="s">
        <v>1781</v>
      </c>
      <c r="E653" s="59"/>
      <c r="F653" s="30"/>
      <c r="G653" s="30"/>
      <c r="H653" s="26"/>
      <c r="I653" s="26"/>
      <c r="J653" s="26"/>
      <c r="K653" s="26"/>
      <c r="L653" s="26"/>
      <c r="M653" s="26"/>
      <c r="N653" s="26"/>
      <c r="O653" s="26"/>
      <c r="P653" s="26"/>
      <c r="Q653" s="26">
        <v>6.6000000000000003E-2</v>
      </c>
      <c r="R653" s="26">
        <v>-3.9E-2</v>
      </c>
      <c r="S653" s="26">
        <v>2.7E-2</v>
      </c>
      <c r="T653" s="26">
        <v>0.10100000000000001</v>
      </c>
      <c r="U653" s="26">
        <v>0.114</v>
      </c>
      <c r="V653" s="26"/>
      <c r="W653" s="26"/>
      <c r="X653" s="23" t="str">
        <f t="shared" si="41"/>
        <v xml:space="preserve"> </v>
      </c>
      <c r="Y653" s="23" t="str">
        <f t="shared" si="42"/>
        <v xml:space="preserve"> </v>
      </c>
      <c r="Z653" s="23" t="str">
        <f t="shared" si="43"/>
        <v xml:space="preserve"> </v>
      </c>
      <c r="AA653" s="48" t="str">
        <f t="shared" si="40"/>
        <v xml:space="preserve"> </v>
      </c>
      <c r="AB653" s="26"/>
      <c r="AC653" s="29"/>
      <c r="AD653" s="26"/>
      <c r="AF653" s="29"/>
      <c r="AI653" s="33"/>
      <c r="AJ653" s="33"/>
    </row>
    <row r="654" spans="1:36" x14ac:dyDescent="0.2">
      <c r="C654" s="19" t="s">
        <v>1456</v>
      </c>
      <c r="D654" s="20" t="s">
        <v>1455</v>
      </c>
      <c r="E654" s="60"/>
      <c r="F654" s="30">
        <v>57</v>
      </c>
      <c r="G654" s="30">
        <v>4</v>
      </c>
      <c r="H654" s="19"/>
      <c r="I654" s="26"/>
      <c r="J654" s="26"/>
      <c r="K654" s="26"/>
      <c r="L654" s="26">
        <v>2.6100000000000002E-2</v>
      </c>
      <c r="M654" s="26">
        <v>3.7499999999999999E-2</v>
      </c>
      <c r="N654" s="26">
        <v>4.8800000000000003E-2</v>
      </c>
      <c r="O654" s="26">
        <v>-0.05</v>
      </c>
      <c r="P654" s="26">
        <v>6.7299999999999999E-2</v>
      </c>
      <c r="Q654" s="26">
        <v>0.12559999999999999</v>
      </c>
      <c r="R654" s="26">
        <v>-6.2E-2</v>
      </c>
      <c r="S654" s="26">
        <v>0.109</v>
      </c>
      <c r="T654" s="26">
        <v>4.0399999999999998E-2</v>
      </c>
      <c r="U654" s="26">
        <v>-5.8999999999999997E-2</v>
      </c>
      <c r="V654" s="26">
        <v>-9.7000000000000003E-2</v>
      </c>
      <c r="W654" s="26">
        <v>4.4999999999999998E-2</v>
      </c>
      <c r="X654" s="23" t="str">
        <f t="shared" si="41"/>
        <v xml:space="preserve"> </v>
      </c>
      <c r="Y654" s="23" t="str">
        <f t="shared" si="42"/>
        <v xml:space="preserve"> </v>
      </c>
      <c r="Z654" s="23">
        <f t="shared" si="43"/>
        <v>0.19344765495537719</v>
      </c>
      <c r="AA654" s="48" t="str">
        <f t="shared" si="40"/>
        <v xml:space="preserve"> </v>
      </c>
      <c r="AB654" s="29">
        <v>2.3199999999999998E-2</v>
      </c>
      <c r="AC654" s="20" t="s">
        <v>1457</v>
      </c>
      <c r="AD654" s="29">
        <v>2.3199999999999998E-2</v>
      </c>
      <c r="AE654" s="20" t="s">
        <v>11</v>
      </c>
      <c r="AG654" s="33"/>
      <c r="AH654" s="33"/>
    </row>
    <row r="655" spans="1:36" x14ac:dyDescent="0.2">
      <c r="C655" s="19" t="s">
        <v>1458</v>
      </c>
      <c r="D655" s="20" t="s">
        <v>1459</v>
      </c>
      <c r="E655" s="60">
        <v>41051</v>
      </c>
      <c r="F655" s="30">
        <v>194</v>
      </c>
      <c r="G655" s="30">
        <v>4</v>
      </c>
      <c r="H655" s="19"/>
      <c r="I655" s="26"/>
      <c r="J655" s="26"/>
      <c r="K655" s="26"/>
      <c r="L655" s="26">
        <v>2.35E-2</v>
      </c>
      <c r="M655" s="26">
        <v>3.9100000000000003E-2</v>
      </c>
      <c r="N655" s="26">
        <v>4.87E-2</v>
      </c>
      <c r="O655" s="26">
        <v>-4.7300000000000002E-2</v>
      </c>
      <c r="P655" s="26">
        <v>7.1999999999999995E-2</v>
      </c>
      <c r="Q655" s="26">
        <v>0.13300000000000001</v>
      </c>
      <c r="R655" s="26">
        <v>-5.2999999999999999E-2</v>
      </c>
      <c r="S655" s="26">
        <v>0.115</v>
      </c>
      <c r="T655" s="26">
        <v>4.87E-2</v>
      </c>
      <c r="U655" s="26">
        <v>-5.1999999999999998E-2</v>
      </c>
      <c r="V655" s="26"/>
      <c r="W655" s="26"/>
      <c r="X655" s="23" t="str">
        <f t="shared" si="41"/>
        <v xml:space="preserve"> </v>
      </c>
      <c r="Y655" s="23" t="str">
        <f t="shared" si="42"/>
        <v xml:space="preserve"> </v>
      </c>
      <c r="Z655" s="23" t="str">
        <f t="shared" si="43"/>
        <v xml:space="preserve"> </v>
      </c>
      <c r="AA655" s="48" t="str">
        <f t="shared" si="40"/>
        <v xml:space="preserve"> </v>
      </c>
      <c r="AB655" s="29">
        <v>1.4999999999999999E-2</v>
      </c>
      <c r="AC655" s="20" t="s">
        <v>1457</v>
      </c>
      <c r="AD655" s="29">
        <v>1.54E-2</v>
      </c>
      <c r="AE655" s="20" t="s">
        <v>11</v>
      </c>
      <c r="AG655" s="33"/>
      <c r="AH655" s="33"/>
    </row>
    <row r="656" spans="1:36" x14ac:dyDescent="0.2">
      <c r="B656" s="1" t="s">
        <v>471</v>
      </c>
      <c r="C656" s="19" t="s">
        <v>1071</v>
      </c>
      <c r="D656" s="20" t="s">
        <v>1072</v>
      </c>
      <c r="E656" s="59">
        <v>43361</v>
      </c>
      <c r="F656" s="30">
        <v>15</v>
      </c>
      <c r="G656" s="30">
        <v>3</v>
      </c>
      <c r="H656" s="26"/>
      <c r="I656" s="26"/>
      <c r="J656" s="26"/>
      <c r="K656" s="32"/>
      <c r="L656" s="32"/>
      <c r="M656" s="32"/>
      <c r="N656" s="26"/>
      <c r="O656" s="26"/>
      <c r="P656" s="26"/>
      <c r="Q656" s="26"/>
      <c r="R656" s="26">
        <v>3.7000000000000002E-3</v>
      </c>
      <c r="S656" s="26">
        <v>-6.3E-3</v>
      </c>
      <c r="T656" s="26">
        <v>-9.4E-2</v>
      </c>
      <c r="U656" s="26">
        <v>0.1</v>
      </c>
      <c r="V656" s="26"/>
      <c r="W656" s="26"/>
      <c r="X656" s="23" t="str">
        <f t="shared" si="41"/>
        <v xml:space="preserve"> </v>
      </c>
      <c r="Y656" s="23" t="str">
        <f t="shared" si="42"/>
        <v xml:space="preserve"> </v>
      </c>
      <c r="Z656" s="23" t="str">
        <f t="shared" si="43"/>
        <v xml:space="preserve"> </v>
      </c>
      <c r="AA656" s="48" t="str">
        <f t="shared" si="40"/>
        <v xml:space="preserve"> </v>
      </c>
      <c r="AB656" s="26">
        <v>1.2500000000000001E-2</v>
      </c>
      <c r="AC656" s="29" t="s">
        <v>1073</v>
      </c>
      <c r="AD656" s="26">
        <v>1.2500000000000001E-2</v>
      </c>
      <c r="AE656" s="20" t="s">
        <v>11</v>
      </c>
      <c r="AF656" s="29"/>
      <c r="AI656" s="33"/>
      <c r="AJ656" s="33"/>
    </row>
    <row r="657" spans="1:35" x14ac:dyDescent="0.2">
      <c r="B657" s="1" t="s">
        <v>471</v>
      </c>
      <c r="C657" s="19" t="s">
        <v>790</v>
      </c>
      <c r="D657" s="20" t="s">
        <v>136</v>
      </c>
      <c r="E657" s="59">
        <v>40288</v>
      </c>
      <c r="F657" s="30">
        <v>8</v>
      </c>
      <c r="G657" s="30">
        <v>4</v>
      </c>
      <c r="H657" s="23"/>
      <c r="J657" s="26">
        <v>3.3E-3</v>
      </c>
      <c r="K657" s="26">
        <v>0.1179</v>
      </c>
      <c r="L657" s="26">
        <v>7.1999999999999995E-2</v>
      </c>
      <c r="M657" s="26">
        <v>0.11459999999999999</v>
      </c>
      <c r="N657" s="26">
        <v>8.4699999999999998E-2</v>
      </c>
      <c r="O657" s="26">
        <v>2.9499999999999998E-2</v>
      </c>
      <c r="P657" s="26">
        <v>-2.46E-2</v>
      </c>
      <c r="Q657" s="26">
        <v>-7.9799999999999996E-2</v>
      </c>
      <c r="R657" s="26">
        <v>1.95E-2</v>
      </c>
      <c r="S657" s="26">
        <v>5.7000000000000002E-3</v>
      </c>
      <c r="T657" s="26">
        <v>4.0000000000000002E-4</v>
      </c>
      <c r="U657" s="26">
        <v>-0.02</v>
      </c>
      <c r="V657" s="26"/>
      <c r="W657" s="26"/>
      <c r="X657" s="23" t="str">
        <f t="shared" si="41"/>
        <v xml:space="preserve"> </v>
      </c>
      <c r="Y657" s="23" t="str">
        <f t="shared" si="42"/>
        <v xml:space="preserve"> </v>
      </c>
      <c r="Z657" s="23" t="str">
        <f t="shared" si="43"/>
        <v xml:space="preserve"> </v>
      </c>
      <c r="AA657" s="48" t="str">
        <f t="shared" si="40"/>
        <v xml:space="preserve"> </v>
      </c>
      <c r="AB657" s="26">
        <v>0.01</v>
      </c>
      <c r="AC657" s="20" t="s">
        <v>448</v>
      </c>
      <c r="AD657" s="26">
        <v>0.01</v>
      </c>
      <c r="AE657" s="20" t="s">
        <v>11</v>
      </c>
    </row>
    <row r="658" spans="1:35" x14ac:dyDescent="0.2">
      <c r="B658" s="1" t="s">
        <v>471</v>
      </c>
      <c r="C658" s="19" t="s">
        <v>788</v>
      </c>
      <c r="D658" s="20" t="s">
        <v>789</v>
      </c>
      <c r="E658" s="59">
        <v>41572</v>
      </c>
      <c r="F658" s="30">
        <v>8</v>
      </c>
      <c r="G658" s="30">
        <v>4</v>
      </c>
      <c r="H658" s="23"/>
      <c r="J658" s="26"/>
      <c r="K658" s="26"/>
      <c r="L658" s="26"/>
      <c r="M658" s="26">
        <v>-2.5000000000000001E-3</v>
      </c>
      <c r="N658" s="26">
        <v>7.0599999999999996E-2</v>
      </c>
      <c r="O658" s="26">
        <v>1.77E-2</v>
      </c>
      <c r="P658" s="26">
        <v>-2.46E-2</v>
      </c>
      <c r="Q658" s="26">
        <v>-9.2499999999999999E-2</v>
      </c>
      <c r="R658" s="26">
        <v>5.3E-3</v>
      </c>
      <c r="S658" s="26">
        <v>-8.3999999999999995E-3</v>
      </c>
      <c r="T658" s="26">
        <v>-1.35E-2</v>
      </c>
      <c r="U658" s="26">
        <v>-3.3000000000000002E-2</v>
      </c>
      <c r="V658" s="26"/>
      <c r="W658" s="26"/>
      <c r="X658" s="23" t="str">
        <f t="shared" si="41"/>
        <v xml:space="preserve"> </v>
      </c>
      <c r="Y658" s="23" t="str">
        <f t="shared" si="42"/>
        <v xml:space="preserve"> </v>
      </c>
      <c r="Z658" s="23" t="str">
        <f t="shared" si="43"/>
        <v xml:space="preserve"> </v>
      </c>
      <c r="AA658" s="48" t="str">
        <f t="shared" si="40"/>
        <v xml:space="preserve"> </v>
      </c>
      <c r="AB658" s="26">
        <v>2.4E-2</v>
      </c>
      <c r="AC658" s="20" t="s">
        <v>448</v>
      </c>
      <c r="AD658" s="26">
        <v>2.4E-2</v>
      </c>
    </row>
    <row r="659" spans="1:35" x14ac:dyDescent="0.2">
      <c r="B659" s="1" t="s">
        <v>471</v>
      </c>
      <c r="C659" s="19" t="s">
        <v>791</v>
      </c>
      <c r="D659" s="20" t="s">
        <v>566</v>
      </c>
      <c r="E659" s="59">
        <v>36710</v>
      </c>
      <c r="F659" s="30">
        <v>42</v>
      </c>
      <c r="G659" s="30">
        <v>5</v>
      </c>
      <c r="H659" s="26">
        <v>0.27989999999999998</v>
      </c>
      <c r="I659" s="26">
        <v>-7.3800000000000004E-2</v>
      </c>
      <c r="J659" s="26">
        <v>7.22E-2</v>
      </c>
      <c r="K659" s="26">
        <v>-9.2700000000000005E-2</v>
      </c>
      <c r="L659" s="26">
        <v>-5.04E-2</v>
      </c>
      <c r="M659" s="26">
        <v>2.9999999999999997E-4</v>
      </c>
      <c r="N659" s="26">
        <v>0.26</v>
      </c>
      <c r="O659" s="26">
        <v>-0.1077</v>
      </c>
      <c r="P659" s="26">
        <v>0.14510000000000001</v>
      </c>
      <c r="Q659" s="26">
        <v>0.1711</v>
      </c>
      <c r="R659" s="26">
        <v>-7.6899999999999996E-2</v>
      </c>
      <c r="S659" s="26">
        <v>0.1542</v>
      </c>
      <c r="T659" s="26">
        <v>1.8499999999999999E-2</v>
      </c>
      <c r="U659" s="26">
        <v>-0.06</v>
      </c>
      <c r="V659" s="26"/>
      <c r="W659" s="26"/>
      <c r="X659" s="23" t="str">
        <f t="shared" si="41"/>
        <v xml:space="preserve"> </v>
      </c>
      <c r="Y659" s="23" t="str">
        <f t="shared" si="42"/>
        <v xml:space="preserve"> </v>
      </c>
      <c r="Z659" s="23" t="str">
        <f t="shared" si="43"/>
        <v xml:space="preserve"> </v>
      </c>
      <c r="AA659" s="48" t="str">
        <f t="shared" si="40"/>
        <v xml:space="preserve"> </v>
      </c>
      <c r="AB659" s="26">
        <v>1.4999999999999999E-2</v>
      </c>
      <c r="AC659" s="29" t="s">
        <v>567</v>
      </c>
      <c r="AD659" s="34"/>
      <c r="AE659" s="29" t="s">
        <v>11</v>
      </c>
      <c r="AH659" s="33"/>
      <c r="AI659" s="33"/>
    </row>
    <row r="660" spans="1:35" x14ac:dyDescent="0.2">
      <c r="X660" s="23" t="str">
        <f t="shared" si="41"/>
        <v xml:space="preserve"> </v>
      </c>
      <c r="Y660" s="23" t="str">
        <f t="shared" si="42"/>
        <v xml:space="preserve"> </v>
      </c>
      <c r="Z660" s="23" t="str">
        <f t="shared" si="43"/>
        <v xml:space="preserve"> </v>
      </c>
      <c r="AA660" s="48" t="str">
        <f t="shared" si="40"/>
        <v xml:space="preserve"> </v>
      </c>
    </row>
    <row r="661" spans="1:35" x14ac:dyDescent="0.2">
      <c r="X661" s="23" t="str">
        <f t="shared" si="41"/>
        <v xml:space="preserve"> </v>
      </c>
      <c r="Y661" s="23" t="str">
        <f t="shared" si="42"/>
        <v xml:space="preserve"> </v>
      </c>
      <c r="Z661" s="23" t="str">
        <f t="shared" si="43"/>
        <v xml:space="preserve"> </v>
      </c>
      <c r="AA661" s="48" t="str">
        <f t="shared" si="40"/>
        <v xml:space="preserve"> </v>
      </c>
    </row>
    <row r="662" spans="1:35" x14ac:dyDescent="0.2">
      <c r="A662" s="1" t="s">
        <v>461</v>
      </c>
      <c r="X662" s="23" t="str">
        <f t="shared" si="41"/>
        <v xml:space="preserve"> </v>
      </c>
      <c r="Y662" s="23" t="str">
        <f t="shared" si="42"/>
        <v xml:space="preserve"> </v>
      </c>
      <c r="Z662" s="23" t="str">
        <f t="shared" si="43"/>
        <v xml:space="preserve"> </v>
      </c>
      <c r="AA662" s="48" t="str">
        <f t="shared" si="40"/>
        <v xml:space="preserve"> </v>
      </c>
    </row>
    <row r="663" spans="1:35" x14ac:dyDescent="0.2">
      <c r="X663" s="23" t="str">
        <f t="shared" si="41"/>
        <v xml:space="preserve"> </v>
      </c>
      <c r="Y663" s="23" t="str">
        <f t="shared" si="42"/>
        <v xml:space="preserve"> </v>
      </c>
      <c r="Z663" s="23" t="str">
        <f t="shared" si="43"/>
        <v xml:space="preserve"> </v>
      </c>
      <c r="AA663" s="48" t="str">
        <f t="shared" si="40"/>
        <v xml:space="preserve"> </v>
      </c>
    </row>
    <row r="664" spans="1:35" x14ac:dyDescent="0.2">
      <c r="C664" s="19" t="s">
        <v>1351</v>
      </c>
      <c r="D664" s="20" t="s">
        <v>1352</v>
      </c>
      <c r="E664" s="60">
        <v>40245</v>
      </c>
      <c r="F664" s="25">
        <v>1260</v>
      </c>
      <c r="G664" s="25">
        <v>3</v>
      </c>
      <c r="K664" s="26">
        <v>1.2999999999999999E-2</v>
      </c>
      <c r="L664" s="26">
        <v>0.04</v>
      </c>
      <c r="M664" s="26">
        <v>3.5000000000000003E-2</v>
      </c>
      <c r="N664" s="26">
        <v>4.9000000000000002E-2</v>
      </c>
      <c r="O664" s="26">
        <v>1.7000000000000001E-2</v>
      </c>
      <c r="P664" s="26">
        <v>0.01</v>
      </c>
      <c r="Q664" s="26">
        <v>1.2999999999999999E-2</v>
      </c>
      <c r="R664" s="26">
        <v>-1.2999999999999999E-2</v>
      </c>
      <c r="S664" s="26">
        <v>0.112</v>
      </c>
      <c r="T664" s="26">
        <v>6.93E-2</v>
      </c>
      <c r="U664" s="26">
        <v>7.1999999999999995E-2</v>
      </c>
      <c r="V664" s="26">
        <v>-0.112</v>
      </c>
      <c r="W664" s="26">
        <v>8.0000000000000002E-3</v>
      </c>
      <c r="X664" s="23" t="str">
        <f t="shared" si="41"/>
        <v xml:space="preserve"> </v>
      </c>
      <c r="Y664" s="23">
        <f t="shared" si="42"/>
        <v>0.34029434341406839</v>
      </c>
      <c r="Z664" s="23">
        <f t="shared" si="43"/>
        <v>0.27220588447686667</v>
      </c>
      <c r="AA664" s="48" t="str">
        <f t="shared" si="40"/>
        <v xml:space="preserve"> </v>
      </c>
      <c r="AB664" s="26">
        <v>1.2500000000000001E-2</v>
      </c>
      <c r="AC664" s="20" t="s">
        <v>11</v>
      </c>
      <c r="AD664" s="26">
        <v>1.2500000000000001E-2</v>
      </c>
      <c r="AE664" s="20" t="s">
        <v>11</v>
      </c>
    </row>
    <row r="665" spans="1:35" x14ac:dyDescent="0.2">
      <c r="C665" s="19" t="s">
        <v>921</v>
      </c>
      <c r="D665" s="33" t="s">
        <v>922</v>
      </c>
      <c r="E665" s="59">
        <v>42004</v>
      </c>
      <c r="F665" s="30">
        <v>1368</v>
      </c>
      <c r="G665" s="30">
        <v>3</v>
      </c>
      <c r="H665" s="23"/>
      <c r="I665" s="23"/>
      <c r="J665" s="23"/>
      <c r="K665" s="23"/>
      <c r="L665" s="26"/>
      <c r="M665" s="26"/>
      <c r="N665" s="26"/>
      <c r="O665" s="26">
        <v>3.2000000000000001E-2</v>
      </c>
      <c r="P665" s="26">
        <v>2.1000000000000001E-2</v>
      </c>
      <c r="Q665" s="26">
        <v>6.5000000000000002E-2</v>
      </c>
      <c r="R665" s="26">
        <v>-3.3599999999999998E-2</v>
      </c>
      <c r="S665" s="26">
        <v>0.08</v>
      </c>
      <c r="T665" s="26">
        <v>2.4799999999999999E-2</v>
      </c>
      <c r="U665" s="26">
        <v>5.1999999999999998E-2</v>
      </c>
      <c r="V665" s="26">
        <v>3.0000000000000001E-3</v>
      </c>
      <c r="W665" s="26">
        <v>-6.8999999999999999E-3</v>
      </c>
      <c r="X665" s="23" t="str">
        <f t="shared" si="41"/>
        <v xml:space="preserve"> </v>
      </c>
      <c r="Y665" s="23" t="str">
        <f t="shared" si="42"/>
        <v xml:space="preserve"> </v>
      </c>
      <c r="Z665" s="23" t="str">
        <f t="shared" si="43"/>
        <v xml:space="preserve"> </v>
      </c>
      <c r="AA665" s="48" t="str">
        <f t="shared" si="40"/>
        <v xml:space="preserve"> </v>
      </c>
      <c r="AB665" s="26">
        <v>1.4E-2</v>
      </c>
      <c r="AC665" s="20" t="s">
        <v>11</v>
      </c>
      <c r="AD665" s="26"/>
      <c r="AE665" s="26" t="s">
        <v>11</v>
      </c>
    </row>
    <row r="666" spans="1:35" x14ac:dyDescent="0.2">
      <c r="C666" s="19" t="s">
        <v>188</v>
      </c>
      <c r="D666" s="20" t="s">
        <v>816</v>
      </c>
      <c r="E666" s="60">
        <v>40150</v>
      </c>
      <c r="F666" s="25">
        <v>2071</v>
      </c>
      <c r="G666" s="25">
        <v>4</v>
      </c>
      <c r="H666" s="19"/>
      <c r="I666" s="33"/>
      <c r="J666" s="29">
        <v>7.6999999999999999E-2</v>
      </c>
      <c r="K666" s="29">
        <v>5.0000000000000001E-3</v>
      </c>
      <c r="L666" s="29">
        <v>9.5000000000000001E-2</v>
      </c>
      <c r="M666" s="29">
        <v>6.5000000000000002E-2</v>
      </c>
      <c r="N666" s="29">
        <v>9.8000000000000004E-2</v>
      </c>
      <c r="O666" s="29">
        <v>0.02</v>
      </c>
      <c r="P666" s="29">
        <v>8.7800000000000003E-2</v>
      </c>
      <c r="Q666" s="29">
        <v>8.3400000000000002E-2</v>
      </c>
      <c r="R666" s="29">
        <v>-0.10780000000000001</v>
      </c>
      <c r="S666" s="29">
        <v>0.1128</v>
      </c>
      <c r="T666" s="29">
        <v>4.0000000000000001E-3</v>
      </c>
      <c r="U666" s="29">
        <v>3.9E-2</v>
      </c>
      <c r="V666" s="29">
        <v>-3.1E-2</v>
      </c>
      <c r="W666" s="29">
        <v>7.0400000000000004E-2</v>
      </c>
      <c r="X666" s="23" t="str">
        <f t="shared" si="41"/>
        <v xml:space="preserve"> </v>
      </c>
      <c r="Y666" s="23">
        <f t="shared" si="42"/>
        <v>0.66176137415176362</v>
      </c>
      <c r="Z666" s="23">
        <f t="shared" si="43"/>
        <v>0.51004009555125207</v>
      </c>
      <c r="AA666" s="48" t="str">
        <f t="shared" si="40"/>
        <v xml:space="preserve"> </v>
      </c>
      <c r="AB666" s="29">
        <v>1.9099999999999999E-2</v>
      </c>
      <c r="AC666" s="33" t="s">
        <v>11</v>
      </c>
      <c r="AD666" s="29">
        <v>1.9699999999999999E-2</v>
      </c>
      <c r="AE666" s="33" t="s">
        <v>11</v>
      </c>
    </row>
    <row r="667" spans="1:35" x14ac:dyDescent="0.2">
      <c r="C667" s="19" t="s">
        <v>1640</v>
      </c>
      <c r="D667" s="20" t="s">
        <v>506</v>
      </c>
      <c r="E667" s="59">
        <v>35800</v>
      </c>
      <c r="F667" s="30">
        <v>1245</v>
      </c>
      <c r="G667" s="30">
        <v>4</v>
      </c>
      <c r="H667" s="23">
        <v>-0.21</v>
      </c>
      <c r="I667" s="26">
        <v>0.108</v>
      </c>
      <c r="J667" s="26">
        <v>6.0999999999999999E-2</v>
      </c>
      <c r="K667" s="26">
        <v>-4.7E-2</v>
      </c>
      <c r="L667" s="26">
        <v>7.9899999999999999E-2</v>
      </c>
      <c r="M667" s="26">
        <v>5.11E-2</v>
      </c>
      <c r="N667" s="26">
        <v>7.51E-2</v>
      </c>
      <c r="O667" s="26">
        <v>1.21E-2</v>
      </c>
      <c r="P667" s="26">
        <v>3.5000000000000003E-2</v>
      </c>
      <c r="Q667" s="26">
        <v>8.72E-2</v>
      </c>
      <c r="R667" s="26">
        <v>-7.9699999999999993E-2</v>
      </c>
      <c r="S667" s="26">
        <v>0.1658</v>
      </c>
      <c r="T667" s="26">
        <v>-2.6200000000000001E-2</v>
      </c>
      <c r="U667" s="26">
        <v>5.0999999999999997E-2</v>
      </c>
      <c r="V667" s="26">
        <v>-0.16800000000000001</v>
      </c>
      <c r="W667" s="26">
        <v>4.8800000000000003E-2</v>
      </c>
      <c r="X667" s="23">
        <f t="shared" si="41"/>
        <v>0.17860087162639471</v>
      </c>
      <c r="Y667" s="23">
        <f t="shared" si="42"/>
        <v>0.2690669158767911</v>
      </c>
      <c r="Z667" s="23">
        <f t="shared" si="43"/>
        <v>0.23312777676141305</v>
      </c>
      <c r="AA667" s="48">
        <f t="shared" si="40"/>
        <v>1.0323424692106675E-2</v>
      </c>
      <c r="AB667" s="26">
        <v>1.0999999999999999E-2</v>
      </c>
      <c r="AC667" s="20" t="s">
        <v>11</v>
      </c>
      <c r="AD667" s="26">
        <v>1.7999999999999999E-2</v>
      </c>
      <c r="AE667" s="20" t="s">
        <v>11</v>
      </c>
    </row>
    <row r="668" spans="1:35" x14ac:dyDescent="0.2">
      <c r="C668" s="19" t="s">
        <v>1267</v>
      </c>
      <c r="D668" s="33" t="s">
        <v>1259</v>
      </c>
      <c r="E668" s="59">
        <v>41507</v>
      </c>
      <c r="F668" s="30">
        <v>7242</v>
      </c>
      <c r="G668" s="30">
        <v>3</v>
      </c>
      <c r="H668" s="23"/>
      <c r="I668" s="23"/>
      <c r="J668" s="23"/>
      <c r="K668" s="23"/>
      <c r="L668" s="26"/>
      <c r="M668" s="26"/>
      <c r="N668" s="26">
        <v>7.0999999999999994E-2</v>
      </c>
      <c r="O668" s="26">
        <v>3.7999999999999999E-2</v>
      </c>
      <c r="P668" s="26">
        <v>3.5000000000000003E-2</v>
      </c>
      <c r="Q668" s="26">
        <v>8.9999999999999993E-3</v>
      </c>
      <c r="R668" s="26">
        <v>-2.7E-2</v>
      </c>
      <c r="S668" s="26">
        <v>7.2999999999999995E-2</v>
      </c>
      <c r="T668" s="26">
        <v>4.4999999999999998E-2</v>
      </c>
      <c r="U668" s="26">
        <v>4.1000000000000002E-2</v>
      </c>
      <c r="V668" s="26">
        <v>-0.122</v>
      </c>
      <c r="W668" s="26">
        <v>7.2999999999999995E-2</v>
      </c>
      <c r="X668" s="23" t="str">
        <f t="shared" si="41"/>
        <v xml:space="preserve"> </v>
      </c>
      <c r="Y668" s="23" t="str">
        <f t="shared" si="42"/>
        <v xml:space="preserve"> </v>
      </c>
      <c r="Z668" s="23" t="str">
        <f t="shared" si="43"/>
        <v xml:space="preserve"> </v>
      </c>
      <c r="AA668" s="48" t="str">
        <f t="shared" si="40"/>
        <v xml:space="preserve"> </v>
      </c>
      <c r="AB668" s="26">
        <v>1.2E-2</v>
      </c>
      <c r="AC668" s="20" t="s">
        <v>1260</v>
      </c>
      <c r="AD668" s="26">
        <v>1.2E-2</v>
      </c>
      <c r="AE668" s="26" t="s">
        <v>11</v>
      </c>
    </row>
    <row r="669" spans="1:35" x14ac:dyDescent="0.2">
      <c r="C669" s="19" t="s">
        <v>1106</v>
      </c>
      <c r="D669" s="20" t="s">
        <v>1107</v>
      </c>
      <c r="E669" s="59">
        <v>42206</v>
      </c>
      <c r="F669" s="30">
        <v>129</v>
      </c>
      <c r="G669" s="30">
        <v>4</v>
      </c>
      <c r="H669" s="26"/>
      <c r="I669" s="26">
        <v>0.1242</v>
      </c>
      <c r="J669" s="26">
        <v>6.2399999999999997E-2</v>
      </c>
      <c r="K669" s="26">
        <v>-4.1000000000000003E-3</v>
      </c>
      <c r="L669" s="26">
        <v>1.8800000000000001E-2</v>
      </c>
      <c r="M669" s="26">
        <v>2.0199999999999999E-2</v>
      </c>
      <c r="N669" s="26">
        <v>6.9699999999999998E-2</v>
      </c>
      <c r="O669" s="26">
        <v>7.3200000000000001E-2</v>
      </c>
      <c r="P669" s="26">
        <v>6.9099999999999995E-2</v>
      </c>
      <c r="Q669" s="26">
        <v>-1.2500000000000001E-2</v>
      </c>
      <c r="R669" s="26">
        <v>1.1000000000000001E-3</v>
      </c>
      <c r="S669" s="26">
        <v>6.0900000000000003E-2</v>
      </c>
      <c r="T669" s="26">
        <v>6.4000000000000001E-2</v>
      </c>
      <c r="U669" s="26">
        <v>4.2000000000000003E-2</v>
      </c>
      <c r="V669" s="26">
        <v>-1.9E-2</v>
      </c>
      <c r="W669" s="26">
        <v>7.6700000000000004E-2</v>
      </c>
      <c r="X669" s="23" t="str">
        <f t="shared" si="41"/>
        <v xml:space="preserve"> </v>
      </c>
      <c r="Y669" s="23">
        <f t="shared" si="42"/>
        <v>0.56031778822326039</v>
      </c>
      <c r="Z669" s="23">
        <f t="shared" si="43"/>
        <v>0.53783021994344571</v>
      </c>
      <c r="AA669" s="48" t="str">
        <f t="shared" si="40"/>
        <v xml:space="preserve"> </v>
      </c>
      <c r="AB669" s="26">
        <v>1.2500000000000001E-2</v>
      </c>
      <c r="AC669" s="20" t="s">
        <v>1108</v>
      </c>
      <c r="AD669" s="26">
        <v>1.2500000000000001E-2</v>
      </c>
      <c r="AE669" s="20" t="s">
        <v>11</v>
      </c>
    </row>
    <row r="670" spans="1:35" x14ac:dyDescent="0.2">
      <c r="A670" s="19" t="s">
        <v>143</v>
      </c>
      <c r="C670" s="19" t="s">
        <v>138</v>
      </c>
      <c r="D670" s="20" t="s">
        <v>139</v>
      </c>
      <c r="E670" s="59">
        <v>38658</v>
      </c>
      <c r="F670" s="30">
        <v>4845</v>
      </c>
      <c r="G670" s="30">
        <v>3</v>
      </c>
      <c r="H670" s="23">
        <v>-9.8000000000000004E-2</v>
      </c>
      <c r="I670" s="26">
        <v>0.16</v>
      </c>
      <c r="J670" s="26">
        <v>1.7000000000000001E-2</v>
      </c>
      <c r="K670" s="26">
        <v>5.79E-2</v>
      </c>
      <c r="L670" s="26">
        <v>6.6100000000000006E-2</v>
      </c>
      <c r="M670" s="26">
        <v>7.1199999999999999E-2</v>
      </c>
      <c r="N670" s="26">
        <v>0.10630000000000001</v>
      </c>
      <c r="O670" s="26">
        <v>2.58E-2</v>
      </c>
      <c r="P670" s="26">
        <v>2.9600000000000001E-2</v>
      </c>
      <c r="Q670" s="26">
        <v>2.63E-2</v>
      </c>
      <c r="R670" s="26">
        <v>-5.7799999999999997E-2</v>
      </c>
      <c r="S670" s="26">
        <v>8.1600000000000006E-2</v>
      </c>
      <c r="T670" s="26">
        <v>-6.0000000000000001E-3</v>
      </c>
      <c r="U670" s="26">
        <v>0.109</v>
      </c>
      <c r="V670" s="26">
        <v>-8.7999999999999995E-2</v>
      </c>
      <c r="W670" s="26">
        <v>1.8200000000000001E-2</v>
      </c>
      <c r="X670" s="23">
        <f t="shared" si="41"/>
        <v>0.6081728067344625</v>
      </c>
      <c r="Y670" s="23">
        <f t="shared" si="42"/>
        <v>0.51128800183415923</v>
      </c>
      <c r="Z670" s="23">
        <f t="shared" si="43"/>
        <v>0.33999961628355457</v>
      </c>
      <c r="AA670" s="48">
        <f t="shared" si="40"/>
        <v>3.0138917484173966E-2</v>
      </c>
      <c r="AB670" s="28">
        <v>1.4999999999999999E-2</v>
      </c>
      <c r="AC670" s="20" t="s">
        <v>11</v>
      </c>
      <c r="AD670" s="26">
        <v>1.8200000000000001E-2</v>
      </c>
      <c r="AE670" s="26" t="s">
        <v>11</v>
      </c>
    </row>
    <row r="671" spans="1:35" x14ac:dyDescent="0.2">
      <c r="C671" s="19" t="s">
        <v>26</v>
      </c>
      <c r="D671" s="20" t="s">
        <v>246</v>
      </c>
      <c r="E671" s="59">
        <v>37813</v>
      </c>
      <c r="F671" s="30">
        <v>869</v>
      </c>
      <c r="G671" s="30">
        <v>4</v>
      </c>
      <c r="H671" s="23">
        <v>-0.4919</v>
      </c>
      <c r="I671" s="26">
        <v>0.61699999999999999</v>
      </c>
      <c r="J671" s="26">
        <v>0.24079999999999999</v>
      </c>
      <c r="K671" s="26">
        <v>-8.3599999999999994E-2</v>
      </c>
      <c r="L671" s="26">
        <v>0.15240000000000001</v>
      </c>
      <c r="M671" s="26">
        <v>0.21029999999999999</v>
      </c>
      <c r="N671" s="26">
        <v>0.1174</v>
      </c>
      <c r="O671" s="26">
        <v>0.13600000000000001</v>
      </c>
      <c r="P671" s="26">
        <v>0.11169999999999999</v>
      </c>
      <c r="Q671" s="26">
        <v>3.9100000000000003E-2</v>
      </c>
      <c r="R671" s="26">
        <v>-4.2900000000000001E-2</v>
      </c>
      <c r="S671" s="26">
        <v>4.6199999999999998E-2</v>
      </c>
      <c r="T671" s="26">
        <v>-1.7999999999999999E-2</v>
      </c>
      <c r="U671" s="26">
        <v>3.7999999999999999E-2</v>
      </c>
      <c r="V671" s="26">
        <v>-5.2999999999999999E-2</v>
      </c>
      <c r="W671" s="26">
        <v>8.6999999999999994E-2</v>
      </c>
      <c r="X671" s="23">
        <f t="shared" si="41"/>
        <v>1.007403644221033</v>
      </c>
      <c r="Y671" s="23">
        <f t="shared" si="42"/>
        <v>0.96912691606346502</v>
      </c>
      <c r="Z671" s="23">
        <f t="shared" si="43"/>
        <v>0.86459870595102206</v>
      </c>
      <c r="AA671" s="48">
        <f t="shared" si="40"/>
        <v>4.4514971419174598E-2</v>
      </c>
      <c r="AB671" s="28">
        <v>1.7000000000000001E-2</v>
      </c>
      <c r="AC671" s="20" t="s">
        <v>248</v>
      </c>
      <c r="AD671" s="26">
        <v>1.7000000000000001E-2</v>
      </c>
      <c r="AE671" s="26" t="s">
        <v>11</v>
      </c>
    </row>
    <row r="672" spans="1:35" x14ac:dyDescent="0.2">
      <c r="A672" s="1"/>
      <c r="C672" s="19" t="s">
        <v>1799</v>
      </c>
      <c r="D672" s="20" t="s">
        <v>1004</v>
      </c>
      <c r="E672" s="59">
        <v>41292</v>
      </c>
      <c r="F672" s="25">
        <v>94</v>
      </c>
      <c r="G672" s="25">
        <v>4</v>
      </c>
      <c r="H672" s="28"/>
      <c r="I672" s="26"/>
      <c r="J672" s="26"/>
      <c r="K672" s="26"/>
      <c r="L672" s="26"/>
      <c r="M672" s="26">
        <v>8.2400000000000001E-2</v>
      </c>
      <c r="N672" s="26">
        <v>-9.7000000000000003E-3</v>
      </c>
      <c r="O672" s="26">
        <v>4.4400000000000002E-2</v>
      </c>
      <c r="P672" s="26">
        <v>-6.0000000000000001E-3</v>
      </c>
      <c r="Q672" s="26">
        <v>-1.4E-3</v>
      </c>
      <c r="R672" s="26">
        <v>-4.2500000000000003E-2</v>
      </c>
      <c r="S672" s="26">
        <v>-6.5500000000000003E-2</v>
      </c>
      <c r="T672" s="26">
        <v>-2.9999999999999997E-4</v>
      </c>
      <c r="U672" s="26">
        <v>5.8000000000000003E-2</v>
      </c>
      <c r="V672" s="26">
        <v>8.3000000000000004E-2</v>
      </c>
      <c r="W672" s="26">
        <v>-0.18720000000000001</v>
      </c>
      <c r="X672" s="23" t="str">
        <f t="shared" si="41"/>
        <v xml:space="preserve"> </v>
      </c>
      <c r="Y672" s="23" t="str">
        <f t="shared" si="42"/>
        <v xml:space="preserve"> </v>
      </c>
      <c r="Z672" s="23">
        <f t="shared" si="43"/>
        <v>-7.426864952376433E-2</v>
      </c>
      <c r="AA672" s="48" t="str">
        <f t="shared" si="40"/>
        <v xml:space="preserve"> </v>
      </c>
      <c r="AB672" s="28">
        <v>1.6E-2</v>
      </c>
      <c r="AC672" s="26" t="s">
        <v>218</v>
      </c>
      <c r="AD672" s="26">
        <v>1.66E-2</v>
      </c>
      <c r="AE672" s="26"/>
      <c r="AF672" s="26"/>
      <c r="AG672" s="26"/>
      <c r="AH672" s="26"/>
      <c r="AI672" s="26"/>
    </row>
    <row r="673" spans="3:31" x14ac:dyDescent="0.2">
      <c r="C673" s="19" t="s">
        <v>1208</v>
      </c>
      <c r="D673" s="20" t="s">
        <v>485</v>
      </c>
      <c r="E673" s="59">
        <v>35433</v>
      </c>
      <c r="F673" s="30">
        <v>14587</v>
      </c>
      <c r="G673" s="30">
        <v>4</v>
      </c>
      <c r="H673" s="23">
        <v>-0.23799999999999999</v>
      </c>
      <c r="I673" s="26">
        <v>0.20300000000000001</v>
      </c>
      <c r="J673" s="26">
        <v>6.9000000000000006E-2</v>
      </c>
      <c r="K673" s="26">
        <v>-5.1999999999999998E-2</v>
      </c>
      <c r="L673" s="26">
        <v>7.1999999999999995E-2</v>
      </c>
      <c r="M673" s="26">
        <v>0.13600000000000001</v>
      </c>
      <c r="N673" s="26">
        <v>1.4E-2</v>
      </c>
      <c r="O673" s="26">
        <v>-2.7E-2</v>
      </c>
      <c r="P673" s="26">
        <v>2.1000000000000001E-2</v>
      </c>
      <c r="Q673" s="26">
        <v>0.1048</v>
      </c>
      <c r="R673" s="26">
        <v>-0.1152</v>
      </c>
      <c r="S673" s="26">
        <v>0.13339999999999999</v>
      </c>
      <c r="T673" s="26">
        <v>0.17399999999999999</v>
      </c>
      <c r="U673" s="26">
        <v>5.1999999999999998E-2</v>
      </c>
      <c r="V673" s="26">
        <v>-0.19</v>
      </c>
      <c r="W673" s="26">
        <v>9.6299999999999997E-2</v>
      </c>
      <c r="X673" s="23">
        <f t="shared" si="41"/>
        <v>0.38473462844792405</v>
      </c>
      <c r="Y673" s="23">
        <f t="shared" si="42"/>
        <v>0.41308487839276919</v>
      </c>
      <c r="Z673" s="23">
        <f t="shared" si="43"/>
        <v>0.39048121574954431</v>
      </c>
      <c r="AA673" s="48">
        <f t="shared" si="40"/>
        <v>2.05526377900076E-2</v>
      </c>
      <c r="AB673" s="26">
        <v>1.4999999999999999E-2</v>
      </c>
      <c r="AC673" s="20" t="s">
        <v>11</v>
      </c>
      <c r="AD673" s="26">
        <v>1.7600000000000001E-2</v>
      </c>
      <c r="AE673" s="20" t="s">
        <v>11</v>
      </c>
    </row>
    <row r="674" spans="3:31" x14ac:dyDescent="0.2">
      <c r="C674" s="19" t="s">
        <v>1281</v>
      </c>
      <c r="D674" s="20" t="s">
        <v>1053</v>
      </c>
      <c r="E674" s="59">
        <v>35433</v>
      </c>
      <c r="F674" s="30">
        <v>14587</v>
      </c>
      <c r="G674" s="30">
        <v>5</v>
      </c>
      <c r="H674" s="36"/>
      <c r="I674" s="36"/>
      <c r="J674" s="36"/>
      <c r="K674" s="36"/>
      <c r="L674" s="36"/>
      <c r="M674" s="36"/>
      <c r="N674" s="37">
        <v>0.154</v>
      </c>
      <c r="O674" s="37">
        <v>8.8999999999999996E-2</v>
      </c>
      <c r="P674" s="37">
        <v>6.5000000000000002E-2</v>
      </c>
      <c r="Q674" s="37">
        <v>-7.7000000000000002E-3</v>
      </c>
      <c r="R674" s="37">
        <v>-4.4299999999999999E-2</v>
      </c>
      <c r="S674" s="37">
        <v>0.19059999999999999</v>
      </c>
      <c r="T674" s="37">
        <v>9.5000000000000001E-2</v>
      </c>
      <c r="U674" s="37">
        <v>0.14899999999999999</v>
      </c>
      <c r="V674" s="37">
        <v>-0.112</v>
      </c>
      <c r="W674" s="26">
        <v>9.6299999999999997E-2</v>
      </c>
      <c r="X674" s="23" t="str">
        <f t="shared" si="41"/>
        <v xml:space="preserve"> </v>
      </c>
      <c r="Y674" s="23" t="str">
        <f t="shared" si="42"/>
        <v xml:space="preserve"> </v>
      </c>
      <c r="Z674" s="23" t="str">
        <f t="shared" si="43"/>
        <v xml:space="preserve"> </v>
      </c>
      <c r="AA674" s="48" t="str">
        <f t="shared" si="40"/>
        <v xml:space="preserve"> </v>
      </c>
      <c r="AB674" s="37">
        <v>1.78E-2</v>
      </c>
      <c r="AC674" s="36" t="s">
        <v>11</v>
      </c>
      <c r="AD674" s="26">
        <v>1.78E-2</v>
      </c>
      <c r="AE674" s="20" t="s">
        <v>11</v>
      </c>
    </row>
    <row r="675" spans="3:31" x14ac:dyDescent="0.2">
      <c r="C675" s="19" t="s">
        <v>311</v>
      </c>
      <c r="D675" s="20" t="s">
        <v>310</v>
      </c>
      <c r="E675" s="60">
        <v>37237</v>
      </c>
      <c r="F675" s="25">
        <v>3989</v>
      </c>
      <c r="G675" s="25">
        <v>5</v>
      </c>
      <c r="H675" s="23">
        <v>-0.17100000000000001</v>
      </c>
      <c r="I675" s="29">
        <v>0.127</v>
      </c>
      <c r="J675" s="29">
        <v>8.8999999999999996E-2</v>
      </c>
      <c r="K675" s="29">
        <v>-6.7000000000000004E-2</v>
      </c>
      <c r="L675" s="29">
        <v>1.2999999999999999E-2</v>
      </c>
      <c r="M675" s="29">
        <v>0.15820000000000001</v>
      </c>
      <c r="N675" s="29">
        <v>0.11940000000000001</v>
      </c>
      <c r="O675" s="29">
        <v>8.8900000000000007E-2</v>
      </c>
      <c r="P675" s="29">
        <v>-6.13E-2</v>
      </c>
      <c r="Q675" s="29">
        <v>0.13600000000000001</v>
      </c>
      <c r="R675" s="29">
        <v>-3.9699999999999999E-2</v>
      </c>
      <c r="S675" s="29">
        <v>-9.4999999999999998E-3</v>
      </c>
      <c r="T675" s="29">
        <v>0.10829999999999999</v>
      </c>
      <c r="U675" s="29">
        <v>3.1399999999999997E-2</v>
      </c>
      <c r="V675" s="29">
        <v>-0.13700000000000001</v>
      </c>
      <c r="W675" s="29">
        <v>-2.5000000000000001E-2</v>
      </c>
      <c r="X675" s="23">
        <f t="shared" si="41"/>
        <v>0.32440467816809559</v>
      </c>
      <c r="Y675" s="23">
        <f t="shared" si="42"/>
        <v>0.30171041536674426</v>
      </c>
      <c r="Z675" s="23">
        <f t="shared" si="43"/>
        <v>0.37728332890721172</v>
      </c>
      <c r="AA675" s="48">
        <f t="shared" si="40"/>
        <v>1.7715277796872098E-2</v>
      </c>
      <c r="AB675" s="29">
        <v>2.1499999999999998E-2</v>
      </c>
      <c r="AC675" s="33" t="s">
        <v>11</v>
      </c>
      <c r="AD675" s="29">
        <v>2.1499999999999998E-2</v>
      </c>
      <c r="AE675" s="33" t="s">
        <v>11</v>
      </c>
    </row>
    <row r="676" spans="3:31" x14ac:dyDescent="0.2">
      <c r="C676" s="19" t="s">
        <v>618</v>
      </c>
      <c r="D676" s="20" t="s">
        <v>619</v>
      </c>
      <c r="E676" s="60">
        <v>40969</v>
      </c>
      <c r="F676" s="25">
        <v>19640</v>
      </c>
      <c r="G676" s="25">
        <v>4</v>
      </c>
      <c r="H676" s="23"/>
      <c r="I676" s="29"/>
      <c r="J676" s="29"/>
      <c r="K676" s="29"/>
      <c r="L676" s="29"/>
      <c r="M676" s="29">
        <v>8.4400000000000003E-2</v>
      </c>
      <c r="N676" s="29">
        <v>6.0100000000000001E-2</v>
      </c>
      <c r="O676" s="29">
        <v>-9.4000000000000004E-3</v>
      </c>
      <c r="P676" s="29">
        <v>5.2999999999999999E-2</v>
      </c>
      <c r="Q676" s="29">
        <v>6.2E-2</v>
      </c>
      <c r="R676" s="29">
        <v>-7.4800000000000005E-2</v>
      </c>
      <c r="S676" s="29">
        <v>0.10349999999999999</v>
      </c>
      <c r="T676" s="29">
        <v>1.24E-2</v>
      </c>
      <c r="U676" s="29">
        <v>8.3199999999999996E-2</v>
      </c>
      <c r="V676" s="29">
        <v>-0.14499999999999999</v>
      </c>
      <c r="W676" s="29">
        <v>5.5E-2</v>
      </c>
      <c r="X676" s="23" t="str">
        <f t="shared" si="41"/>
        <v xml:space="preserve"> </v>
      </c>
      <c r="Y676" s="23" t="str">
        <f t="shared" si="42"/>
        <v xml:space="preserve"> </v>
      </c>
      <c r="Z676" s="23">
        <f t="shared" si="43"/>
        <v>0.28610041622077675</v>
      </c>
      <c r="AA676" s="48" t="str">
        <f t="shared" si="40"/>
        <v xml:space="preserve"> </v>
      </c>
      <c r="AB676" s="29">
        <v>1.77E-2</v>
      </c>
      <c r="AC676" s="33" t="s">
        <v>11</v>
      </c>
      <c r="AD676" s="29">
        <v>1.77E-2</v>
      </c>
      <c r="AE676" s="33" t="s">
        <v>11</v>
      </c>
    </row>
    <row r="677" spans="3:31" x14ac:dyDescent="0.2">
      <c r="C677" s="19" t="s">
        <v>1777</v>
      </c>
      <c r="D677" s="20" t="s">
        <v>305</v>
      </c>
      <c r="E677" s="59">
        <v>38817</v>
      </c>
      <c r="F677" s="25">
        <v>369</v>
      </c>
      <c r="G677" s="25">
        <v>4</v>
      </c>
      <c r="H677" s="26">
        <v>-0.159</v>
      </c>
      <c r="I677" s="26">
        <v>8.7999999999999995E-2</v>
      </c>
      <c r="J677" s="26">
        <v>8.7999999999999995E-2</v>
      </c>
      <c r="K677" s="26">
        <v>0.108</v>
      </c>
      <c r="L677" s="26">
        <v>8.5900000000000004E-2</v>
      </c>
      <c r="M677" s="26">
        <v>0.1011</v>
      </c>
      <c r="N677" s="26">
        <v>8.1600000000000006E-2</v>
      </c>
      <c r="O677" s="26">
        <v>-8.5000000000000006E-3</v>
      </c>
      <c r="P677" s="26">
        <v>5.2600000000000001E-2</v>
      </c>
      <c r="Q677" s="26">
        <v>4.4999999999999998E-2</v>
      </c>
      <c r="R677" s="26">
        <v>-5.0999999999999997E-2</v>
      </c>
      <c r="S677" s="26">
        <v>8.48E-2</v>
      </c>
      <c r="T677" s="26">
        <v>1.0999999999999999E-2</v>
      </c>
      <c r="U677" s="26">
        <v>4.9000000000000002E-2</v>
      </c>
      <c r="V677" s="26">
        <v>-0.14000000000000001</v>
      </c>
      <c r="W677" s="26">
        <v>5.8000000000000003E-2</v>
      </c>
      <c r="X677" s="23">
        <f t="shared" si="41"/>
        <v>0.54552433501003583</v>
      </c>
      <c r="Y677" s="23">
        <f t="shared" si="42"/>
        <v>0.5524658694422091</v>
      </c>
      <c r="Z677" s="23">
        <f t="shared" si="43"/>
        <v>0.29030525964272647</v>
      </c>
      <c r="AA677" s="48">
        <f t="shared" si="40"/>
        <v>2.758377998406325E-2</v>
      </c>
      <c r="AB677" s="26">
        <v>0.01</v>
      </c>
      <c r="AC677" s="20" t="s">
        <v>306</v>
      </c>
      <c r="AD677" s="26">
        <v>1.32E-2</v>
      </c>
      <c r="AE677" s="20" t="s">
        <v>11</v>
      </c>
    </row>
    <row r="678" spans="3:31" x14ac:dyDescent="0.2">
      <c r="C678" s="19" t="s">
        <v>1730</v>
      </c>
      <c r="D678" s="20" t="s">
        <v>228</v>
      </c>
      <c r="E678" s="59">
        <v>33396</v>
      </c>
      <c r="F678" s="30">
        <v>173</v>
      </c>
      <c r="G678" s="30">
        <v>3</v>
      </c>
      <c r="H678" s="23">
        <v>7.0000000000000001E-3</v>
      </c>
      <c r="I678" s="26">
        <v>0.11899999999999999</v>
      </c>
      <c r="J678" s="26">
        <v>3.6999999999999998E-2</v>
      </c>
      <c r="K678" s="26">
        <v>-1.4999999999999999E-2</v>
      </c>
      <c r="L678" s="26">
        <v>0.108</v>
      </c>
      <c r="M678" s="26">
        <v>7.4999999999999997E-2</v>
      </c>
      <c r="N678" s="26">
        <v>1.7000000000000001E-2</v>
      </c>
      <c r="O678" s="26">
        <v>1.6E-2</v>
      </c>
      <c r="P678" s="26">
        <v>2.5999999999999999E-2</v>
      </c>
      <c r="Q678" s="26">
        <v>2.4E-2</v>
      </c>
      <c r="R678" s="26">
        <v>-4.1000000000000002E-2</v>
      </c>
      <c r="S678" s="26">
        <v>4.2900000000000001E-2</v>
      </c>
      <c r="T678" s="26">
        <v>-3.6499999999999998E-2</v>
      </c>
      <c r="U678" s="26">
        <v>2.1999999999999999E-2</v>
      </c>
      <c r="V678" s="26">
        <v>-5.0999999999999997E-2</v>
      </c>
      <c r="W678" s="26">
        <v>6.5000000000000002E-2</v>
      </c>
      <c r="X678" s="23">
        <f t="shared" si="41"/>
        <v>0.4813731082256516</v>
      </c>
      <c r="Y678" s="23">
        <f t="shared" si="42"/>
        <v>0.26772817647959468</v>
      </c>
      <c r="Z678" s="23">
        <f t="shared" si="43"/>
        <v>0.16158274522127458</v>
      </c>
      <c r="AA678" s="48">
        <f t="shared" si="40"/>
        <v>2.4864685360096894E-2</v>
      </c>
      <c r="AB678" s="28">
        <v>8.9999999999999993E-3</v>
      </c>
      <c r="AC678" s="20" t="s">
        <v>11</v>
      </c>
      <c r="AD678" s="26">
        <v>1.04E-2</v>
      </c>
      <c r="AE678" s="26" t="s">
        <v>11</v>
      </c>
    </row>
    <row r="679" spans="3:31" x14ac:dyDescent="0.2">
      <c r="C679" s="19" t="s">
        <v>29</v>
      </c>
      <c r="D679" s="20" t="s">
        <v>54</v>
      </c>
      <c r="E679" s="59">
        <v>32819</v>
      </c>
      <c r="F679" s="30">
        <v>7858</v>
      </c>
      <c r="G679" s="30">
        <v>4</v>
      </c>
      <c r="H679" s="23">
        <v>1E-4</v>
      </c>
      <c r="I679" s="26">
        <v>0.1759</v>
      </c>
      <c r="J679" s="26">
        <v>6.93E-2</v>
      </c>
      <c r="K679" s="26">
        <v>-7.6E-3</v>
      </c>
      <c r="L679" s="26">
        <v>5.4199999999999998E-2</v>
      </c>
      <c r="M679" s="26">
        <v>3.5299999999999998E-2</v>
      </c>
      <c r="N679" s="26">
        <v>8.8099999999999998E-2</v>
      </c>
      <c r="O679" s="26">
        <v>7.1999999999999998E-3</v>
      </c>
      <c r="P679" s="26">
        <v>3.8800000000000001E-2</v>
      </c>
      <c r="Q679" s="26">
        <v>8.9999999999999998E-4</v>
      </c>
      <c r="R679" s="26">
        <v>-0.1129</v>
      </c>
      <c r="S679" s="26">
        <v>0.1055</v>
      </c>
      <c r="T679" s="26">
        <v>0.124</v>
      </c>
      <c r="U679" s="26">
        <v>-8.8000000000000005E-3</v>
      </c>
      <c r="V679" s="26">
        <v>-9.4E-2</v>
      </c>
      <c r="W679" s="26">
        <v>2.1999999999999999E-2</v>
      </c>
      <c r="X679" s="23">
        <f t="shared" si="41"/>
        <v>0.57012615395705479</v>
      </c>
      <c r="Y679" s="23">
        <f t="shared" si="42"/>
        <v>0.24859376912377273</v>
      </c>
      <c r="Z679" s="23">
        <f t="shared" si="43"/>
        <v>0.1934696953570465</v>
      </c>
      <c r="AA679" s="48">
        <f t="shared" ref="AA679:AA742" si="44" xml:space="preserve">
IF(X679=" "," ",
(1+X679)^(1/16)-1
)</f>
        <v>2.8598553482902522E-2</v>
      </c>
      <c r="AB679" s="26">
        <v>1.6799999999999999E-2</v>
      </c>
      <c r="AC679" s="20" t="s">
        <v>9</v>
      </c>
      <c r="AD679" s="26">
        <v>1.6799999999999999E-2</v>
      </c>
      <c r="AE679" s="20" t="s">
        <v>11</v>
      </c>
    </row>
    <row r="680" spans="3:31" x14ac:dyDescent="0.2">
      <c r="C680" s="19" t="s">
        <v>101</v>
      </c>
      <c r="D680" s="20" t="s">
        <v>102</v>
      </c>
      <c r="E680" s="59">
        <v>35538</v>
      </c>
      <c r="F680" s="30">
        <v>1416</v>
      </c>
      <c r="G680" s="30">
        <v>5</v>
      </c>
      <c r="H680" s="23">
        <v>-0.17</v>
      </c>
      <c r="I680" s="26">
        <v>0.14199999999999999</v>
      </c>
      <c r="J680" s="26">
        <v>0.12</v>
      </c>
      <c r="K680" s="26">
        <v>3.2300000000000002E-2</v>
      </c>
      <c r="L680" s="26">
        <v>0.10340000000000001</v>
      </c>
      <c r="M680" s="26">
        <v>0.1154</v>
      </c>
      <c r="N680" s="26">
        <v>0.14749999999999999</v>
      </c>
      <c r="O680" s="26">
        <v>8.2000000000000007E-3</v>
      </c>
      <c r="P680" s="26">
        <v>3.6200000000000003E-2</v>
      </c>
      <c r="Q680" s="26">
        <v>3.56E-2</v>
      </c>
      <c r="R680" s="26">
        <v>-7.2999999999999995E-2</v>
      </c>
      <c r="S680" s="26">
        <v>6.5000000000000002E-2</v>
      </c>
      <c r="T680" s="26">
        <v>3.1E-2</v>
      </c>
      <c r="U680" s="26">
        <v>7.1999999999999995E-2</v>
      </c>
      <c r="V680" s="26">
        <v>-6.5000000000000002E-2</v>
      </c>
      <c r="W680" s="26">
        <v>3.2000000000000001E-2</v>
      </c>
      <c r="X680" s="23">
        <f t="shared" si="41"/>
        <v>0.76295360719441319</v>
      </c>
      <c r="Y680" s="23">
        <f t="shared" si="42"/>
        <v>0.66065212236965154</v>
      </c>
      <c r="Z680" s="23">
        <f t="shared" si="43"/>
        <v>0.45794035749307782</v>
      </c>
      <c r="AA680" s="48">
        <f t="shared" si="44"/>
        <v>3.6072282103334352E-2</v>
      </c>
      <c r="AB680" s="28">
        <v>1.6400000000000001E-2</v>
      </c>
      <c r="AC680" s="20" t="s">
        <v>1254</v>
      </c>
      <c r="AD680" s="26">
        <v>1.67E-2</v>
      </c>
      <c r="AE680" s="26" t="s">
        <v>11</v>
      </c>
    </row>
    <row r="681" spans="3:31" x14ac:dyDescent="0.2">
      <c r="C681" s="19" t="s">
        <v>200</v>
      </c>
      <c r="D681" s="20" t="s">
        <v>201</v>
      </c>
      <c r="E681" s="59">
        <v>35986</v>
      </c>
      <c r="F681" s="30">
        <v>227</v>
      </c>
      <c r="G681" s="30">
        <v>3</v>
      </c>
      <c r="H681" s="23">
        <v>-5.3999999999999999E-2</v>
      </c>
      <c r="I681" s="26">
        <v>7.6999999999999999E-2</v>
      </c>
      <c r="J681" s="26">
        <v>5.6000000000000001E-2</v>
      </c>
      <c r="K681" s="26">
        <v>4.7199999999999999E-2</v>
      </c>
      <c r="L681" s="26">
        <v>6.5199999999999994E-2</v>
      </c>
      <c r="M681" s="26">
        <v>4.1099999999999998E-2</v>
      </c>
      <c r="N681" s="26">
        <v>9.4899999999999998E-2</v>
      </c>
      <c r="O681" s="26">
        <v>1.2999999999999999E-2</v>
      </c>
      <c r="P681" s="26">
        <v>2.5700000000000001E-2</v>
      </c>
      <c r="Q681" s="26">
        <v>3.8999999999999998E-3</v>
      </c>
      <c r="R681" s="26">
        <v>-0.06</v>
      </c>
      <c r="S681" s="26">
        <v>4.2000000000000003E-2</v>
      </c>
      <c r="T681" s="26">
        <v>-7.0000000000000001E-3</v>
      </c>
      <c r="U681" s="26">
        <v>2.1000000000000001E-2</v>
      </c>
      <c r="V681" s="26">
        <v>-3.1E-2</v>
      </c>
      <c r="W681" s="26">
        <v>1.7000000000000001E-2</v>
      </c>
      <c r="X681" s="23">
        <f t="shared" si="41"/>
        <v>0.39647768304529873</v>
      </c>
      <c r="Y681" s="23">
        <f t="shared" si="42"/>
        <v>0.29796577716500838</v>
      </c>
      <c r="Z681" s="23">
        <f t="shared" si="43"/>
        <v>0.16359661847128781</v>
      </c>
      <c r="AA681" s="48">
        <f t="shared" si="44"/>
        <v>2.10914154168651E-2</v>
      </c>
      <c r="AB681" s="28">
        <v>1.5800000000000002E-2</v>
      </c>
      <c r="AC681" s="20" t="s">
        <v>11</v>
      </c>
      <c r="AD681" s="26">
        <v>1.5800000000000002E-2</v>
      </c>
      <c r="AE681" s="26" t="s">
        <v>11</v>
      </c>
    </row>
    <row r="682" spans="3:31" x14ac:dyDescent="0.2">
      <c r="C682" s="19" t="s">
        <v>419</v>
      </c>
      <c r="D682" s="20" t="s">
        <v>420</v>
      </c>
      <c r="E682" s="59">
        <v>36986</v>
      </c>
      <c r="F682" s="30">
        <v>112</v>
      </c>
      <c r="G682" s="30">
        <v>5</v>
      </c>
      <c r="H682" s="26">
        <v>-0.2</v>
      </c>
      <c r="I682" s="26">
        <v>0.1865</v>
      </c>
      <c r="J682" s="26">
        <v>8.4199999999999997E-2</v>
      </c>
      <c r="K682" s="26">
        <v>-0.1012</v>
      </c>
      <c r="L682" s="26">
        <v>8.8999999999999996E-2</v>
      </c>
      <c r="M682" s="26">
        <v>9.0999999999999998E-2</v>
      </c>
      <c r="N682" s="26">
        <v>6.6799999999999998E-2</v>
      </c>
      <c r="O682" s="26">
        <v>3.78E-2</v>
      </c>
      <c r="P682" s="26">
        <v>-5.2699999999999997E-2</v>
      </c>
      <c r="Q682" s="26">
        <v>4.7600000000000003E-2</v>
      </c>
      <c r="R682" s="26">
        <v>-8.2900000000000001E-2</v>
      </c>
      <c r="S682" s="26">
        <v>7.1300000000000002E-2</v>
      </c>
      <c r="T682" s="26">
        <v>-3.1E-2</v>
      </c>
      <c r="U682" s="26">
        <v>3.1E-2</v>
      </c>
      <c r="V682" s="26">
        <v>-8.1000000000000003E-2</v>
      </c>
      <c r="W682" s="26">
        <v>4.2999999999999997E-2</v>
      </c>
      <c r="X682" s="23">
        <f t="shared" si="41"/>
        <v>0.13598497569072276</v>
      </c>
      <c r="Y682" s="23">
        <f t="shared" si="42"/>
        <v>0.10383829053719262</v>
      </c>
      <c r="Z682" s="23">
        <f t="shared" si="43"/>
        <v>0.12775435151898562</v>
      </c>
      <c r="AA682" s="48">
        <f t="shared" si="44"/>
        <v>8.0005909527924857E-3</v>
      </c>
      <c r="AB682" s="26">
        <v>2.4299999999999999E-2</v>
      </c>
      <c r="AC682" s="23" t="s">
        <v>421</v>
      </c>
      <c r="AD682" s="26">
        <v>2.64E-2</v>
      </c>
      <c r="AE682" s="20" t="s">
        <v>11</v>
      </c>
    </row>
    <row r="683" spans="3:31" x14ac:dyDescent="0.2">
      <c r="C683" s="19" t="s">
        <v>1320</v>
      </c>
      <c r="D683" s="20" t="s">
        <v>263</v>
      </c>
      <c r="E683" s="59">
        <v>35846</v>
      </c>
      <c r="F683" s="30">
        <v>45</v>
      </c>
      <c r="G683" s="30">
        <v>5</v>
      </c>
      <c r="H683" s="26">
        <v>-0.32229999999999998</v>
      </c>
      <c r="I683" s="26">
        <v>0.26240000000000002</v>
      </c>
      <c r="J683" s="26">
        <v>9.9500000000000005E-2</v>
      </c>
      <c r="K683" s="26">
        <v>-0.1147</v>
      </c>
      <c r="L683" s="26">
        <v>0.13059999999999999</v>
      </c>
      <c r="M683" s="26">
        <v>0.1406</v>
      </c>
      <c r="N683" s="26">
        <v>2.8000000000000001E-2</v>
      </c>
      <c r="O683" s="26">
        <v>9.7000000000000003E-2</v>
      </c>
      <c r="P683" s="26">
        <v>-1.2500000000000001E-2</v>
      </c>
      <c r="Q683" s="26">
        <v>8.7099999999999997E-2</v>
      </c>
      <c r="R683" s="26">
        <v>-0.14960000000000001</v>
      </c>
      <c r="S683" s="26">
        <v>0.14410000000000001</v>
      </c>
      <c r="T683" s="26">
        <v>0.23899999999999999</v>
      </c>
      <c r="U683" s="26">
        <v>0.13100000000000001</v>
      </c>
      <c r="V683" s="26">
        <v>-0.21199999999999999</v>
      </c>
      <c r="W683" s="26">
        <v>-0.14499999999999999</v>
      </c>
      <c r="X683" s="23">
        <f t="shared" si="41"/>
        <v>0.19421450187281475</v>
      </c>
      <c r="Y683" s="23">
        <f t="shared" si="42"/>
        <v>0.26955826021566898</v>
      </c>
      <c r="Z683" s="23">
        <f t="shared" si="43"/>
        <v>0.26839111208215383</v>
      </c>
      <c r="AA683" s="48">
        <f t="shared" si="44"/>
        <v>1.1154796456907867E-2</v>
      </c>
      <c r="AB683" s="26">
        <v>2.1700000000000001E-2</v>
      </c>
      <c r="AC683" s="20" t="s">
        <v>11</v>
      </c>
      <c r="AD683" s="26">
        <v>2.1700000000000001E-2</v>
      </c>
      <c r="AE683" s="20" t="s">
        <v>11</v>
      </c>
    </row>
    <row r="684" spans="3:31" x14ac:dyDescent="0.2">
      <c r="C684" s="19" t="s">
        <v>357</v>
      </c>
      <c r="D684" s="20" t="s">
        <v>109</v>
      </c>
      <c r="E684" s="59">
        <v>34705</v>
      </c>
      <c r="F684" s="30">
        <v>126</v>
      </c>
      <c r="G684" s="30">
        <v>3</v>
      </c>
      <c r="H684" s="23">
        <v>-6.5000000000000002E-2</v>
      </c>
      <c r="I684" s="26">
        <v>8.3000000000000004E-2</v>
      </c>
      <c r="J684" s="26">
        <v>2.5999999999999999E-2</v>
      </c>
      <c r="K684" s="26">
        <v>-2.7E-2</v>
      </c>
      <c r="L684" s="26">
        <v>4.4999999999999998E-2</v>
      </c>
      <c r="M684" s="26">
        <v>6.0999999999999999E-2</v>
      </c>
      <c r="N684" s="26">
        <v>1.7999999999999999E-2</v>
      </c>
      <c r="O684" s="26">
        <v>5.0000000000000001E-3</v>
      </c>
      <c r="P684" s="26">
        <v>3.5000000000000003E-2</v>
      </c>
      <c r="Q684" s="26">
        <v>3.1E-2</v>
      </c>
      <c r="R684" s="26">
        <v>-6.8000000000000005E-2</v>
      </c>
      <c r="S684" s="26">
        <v>1.2999999999999999E-2</v>
      </c>
      <c r="T684" s="26">
        <v>-1.7999999999999999E-2</v>
      </c>
      <c r="U684" s="26">
        <v>4.7E-2</v>
      </c>
      <c r="V684" s="26">
        <v>-9.7000000000000003E-2</v>
      </c>
      <c r="W684" s="26">
        <v>6.3E-2</v>
      </c>
      <c r="X684" s="23">
        <f t="shared" si="41"/>
        <v>0.1401167856857195</v>
      </c>
      <c r="Y684" s="23">
        <f t="shared" si="42"/>
        <v>9.7392307282223367E-2</v>
      </c>
      <c r="Z684" s="23">
        <f t="shared" si="43"/>
        <v>7.9276648733236144E-2</v>
      </c>
      <c r="AA684" s="48">
        <f t="shared" si="44"/>
        <v>8.2293452273956014E-3</v>
      </c>
      <c r="AB684" s="28">
        <v>1.196E-2</v>
      </c>
      <c r="AC684" s="20" t="s">
        <v>11</v>
      </c>
      <c r="AD684" s="26">
        <v>1.196E-2</v>
      </c>
      <c r="AE684" s="26" t="s">
        <v>11</v>
      </c>
    </row>
    <row r="685" spans="3:31" x14ac:dyDescent="0.2">
      <c r="C685" s="19" t="s">
        <v>847</v>
      </c>
      <c r="D685" s="20" t="s">
        <v>848</v>
      </c>
      <c r="E685" s="59">
        <v>39710</v>
      </c>
      <c r="F685" s="30">
        <v>23</v>
      </c>
      <c r="G685" s="30">
        <v>3</v>
      </c>
      <c r="H685" s="23"/>
      <c r="I685" s="26">
        <v>0.1229</v>
      </c>
      <c r="J685" s="26">
        <v>1.2200000000000001E-2</v>
      </c>
      <c r="K685" s="26">
        <v>-5.11E-2</v>
      </c>
      <c r="L685" s="26">
        <v>0.1137</v>
      </c>
      <c r="M685" s="26">
        <v>6.9599999999999995E-2</v>
      </c>
      <c r="N685" s="26">
        <v>2.8500000000000001E-2</v>
      </c>
      <c r="O685" s="26">
        <v>-1.7899999999999999E-2</v>
      </c>
      <c r="P685" s="26">
        <v>2.1999999999999999E-2</v>
      </c>
      <c r="Q685" s="26">
        <v>4.6600000000000003E-2</v>
      </c>
      <c r="R685" s="26">
        <v>-7.2599999999999998E-2</v>
      </c>
      <c r="S685" s="26">
        <v>6.5699999999999995E-2</v>
      </c>
      <c r="T685" s="26">
        <v>-2.3E-2</v>
      </c>
      <c r="U685" s="26">
        <v>5.7000000000000002E-2</v>
      </c>
      <c r="V685" s="26">
        <v>-4.1000000000000002E-2</v>
      </c>
      <c r="W685" s="26">
        <v>2.4400000000000002E-2</v>
      </c>
      <c r="X685" s="23" t="str">
        <f t="shared" si="41"/>
        <v xml:space="preserve"> </v>
      </c>
      <c r="Y685" s="23">
        <f t="shared" si="42"/>
        <v>0.22450758366206469</v>
      </c>
      <c r="Z685" s="23">
        <f t="shared" si="43"/>
        <v>0.15870481814873538</v>
      </c>
      <c r="AA685" s="48" t="str">
        <f t="shared" si="44"/>
        <v xml:space="preserve"> </v>
      </c>
      <c r="AB685" s="28">
        <v>1.9699999999999999E-2</v>
      </c>
      <c r="AC685" s="20" t="s">
        <v>849</v>
      </c>
      <c r="AD685" s="26">
        <v>2.81E-2</v>
      </c>
      <c r="AE685" s="26" t="s">
        <v>11</v>
      </c>
    </row>
    <row r="686" spans="3:31" x14ac:dyDescent="0.2">
      <c r="C686" s="19" t="s">
        <v>87</v>
      </c>
      <c r="D686" s="20" t="s">
        <v>88</v>
      </c>
      <c r="E686" s="60">
        <v>40413</v>
      </c>
      <c r="F686" s="25">
        <v>632</v>
      </c>
      <c r="G686" s="25">
        <v>4</v>
      </c>
      <c r="H686" s="19"/>
      <c r="I686" s="19"/>
      <c r="J686" s="26">
        <v>1.1299999999999999E-2</v>
      </c>
      <c r="K686" s="26">
        <v>-0.1026</v>
      </c>
      <c r="L686" s="26">
        <v>0.1701</v>
      </c>
      <c r="M686" s="26">
        <v>8.8499999999999995E-2</v>
      </c>
      <c r="N686" s="26">
        <v>6.5799999999999997E-2</v>
      </c>
      <c r="O686" s="26">
        <v>0.1472</v>
      </c>
      <c r="P686" s="26">
        <v>4.2000000000000003E-2</v>
      </c>
      <c r="Q686" s="26">
        <v>8.9399999999999993E-2</v>
      </c>
      <c r="R686" s="26">
        <v>4.9700000000000001E-2</v>
      </c>
      <c r="S686" s="26">
        <v>0.12620000000000001</v>
      </c>
      <c r="T686" s="26">
        <v>-0.19700000000000001</v>
      </c>
      <c r="U686" s="26">
        <v>0.106</v>
      </c>
      <c r="V686" s="26">
        <v>8.5000000000000006E-2</v>
      </c>
      <c r="W686" s="26">
        <v>0.1074</v>
      </c>
      <c r="X686" s="23" t="str">
        <f t="shared" si="41"/>
        <v xml:space="preserve"> </v>
      </c>
      <c r="Y686" s="23">
        <f t="shared" si="42"/>
        <v>1.0012118776923007</v>
      </c>
      <c r="Z686" s="23">
        <f t="shared" si="43"/>
        <v>0.90582942228160124</v>
      </c>
      <c r="AA686" s="48" t="str">
        <f t="shared" si="44"/>
        <v xml:space="preserve"> </v>
      </c>
      <c r="AB686" s="26">
        <v>1.2E-2</v>
      </c>
      <c r="AC686" s="26" t="s">
        <v>9</v>
      </c>
      <c r="AE686" s="33"/>
    </row>
    <row r="687" spans="3:31" x14ac:dyDescent="0.2">
      <c r="C687" s="19" t="s">
        <v>93</v>
      </c>
      <c r="D687" s="20" t="s">
        <v>1156</v>
      </c>
      <c r="E687" s="59">
        <v>40615</v>
      </c>
      <c r="F687" s="25">
        <v>228</v>
      </c>
      <c r="G687" s="25"/>
      <c r="H687" s="19"/>
      <c r="I687" s="19"/>
      <c r="J687" s="19"/>
      <c r="K687" s="26">
        <v>-0.1948</v>
      </c>
      <c r="L687" s="26">
        <v>0.53359999999999996</v>
      </c>
      <c r="M687" s="26">
        <v>0.2949</v>
      </c>
      <c r="N687" s="26">
        <v>0.16469999999999999</v>
      </c>
      <c r="O687" s="26">
        <v>0.30149999999999999</v>
      </c>
      <c r="P687" s="26">
        <v>4.2900000000000001E-2</v>
      </c>
      <c r="Q687" s="26">
        <v>0.24299999999999999</v>
      </c>
      <c r="R687" s="26">
        <v>6.0400000000000002E-2</v>
      </c>
      <c r="S687" s="26">
        <v>0.29499999999999998</v>
      </c>
      <c r="T687" s="26">
        <v>-0.56000000000000005</v>
      </c>
      <c r="U687" s="26">
        <v>0.214</v>
      </c>
      <c r="V687" s="26">
        <v>0.23599999999999999</v>
      </c>
      <c r="W687" s="26">
        <v>0.17829999999999999</v>
      </c>
      <c r="X687" s="23" t="str">
        <f t="shared" si="41"/>
        <v xml:space="preserve"> </v>
      </c>
      <c r="Y687" s="23">
        <f t="shared" si="42"/>
        <v>2.3566753562152369</v>
      </c>
      <c r="Z687" s="23">
        <f t="shared" si="43"/>
        <v>1.7182755200670381</v>
      </c>
      <c r="AA687" s="48" t="str">
        <f t="shared" si="44"/>
        <v xml:space="preserve"> </v>
      </c>
      <c r="AB687" s="28">
        <v>1.6E-2</v>
      </c>
      <c r="AC687" s="20" t="s">
        <v>9</v>
      </c>
      <c r="AE687" s="33" t="s">
        <v>11</v>
      </c>
    </row>
    <row r="688" spans="3:31" x14ac:dyDescent="0.2">
      <c r="C688" s="19" t="s">
        <v>81</v>
      </c>
      <c r="D688" s="20" t="s">
        <v>76</v>
      </c>
      <c r="E688" s="59">
        <v>40413</v>
      </c>
      <c r="F688" s="25">
        <v>286</v>
      </c>
      <c r="G688" s="25">
        <v>6</v>
      </c>
      <c r="H688" s="23"/>
      <c r="I688" s="26"/>
      <c r="J688" s="26">
        <v>2.92E-2</v>
      </c>
      <c r="K688" s="26">
        <v>-0.29909999999999998</v>
      </c>
      <c r="L688" s="26">
        <v>0.39489999999999997</v>
      </c>
      <c r="M688" s="26">
        <v>0.31890000000000002</v>
      </c>
      <c r="N688" s="26">
        <v>0.2084</v>
      </c>
      <c r="O688" s="26">
        <v>0.33279999999999998</v>
      </c>
      <c r="P688" s="26">
        <v>0.10299999999999999</v>
      </c>
      <c r="Q688" s="26">
        <v>0.2094</v>
      </c>
      <c r="R688" s="26">
        <v>7.0800000000000002E-2</v>
      </c>
      <c r="S688" s="26">
        <v>0.29599999999999999</v>
      </c>
      <c r="T688" s="26">
        <v>-0.629</v>
      </c>
      <c r="U688" s="26">
        <v>0.22800000000000001</v>
      </c>
      <c r="V688" s="26">
        <v>0.218</v>
      </c>
      <c r="W688" s="26">
        <v>0.20949999999999999</v>
      </c>
      <c r="X688" s="23" t="str">
        <f t="shared" si="41"/>
        <v xml:space="preserve"> </v>
      </c>
      <c r="Y688" s="23">
        <f t="shared" si="42"/>
        <v>1.5803046281223327</v>
      </c>
      <c r="Z688" s="23">
        <f t="shared" si="43"/>
        <v>1.6391972322900186</v>
      </c>
      <c r="AA688" s="48" t="str">
        <f t="shared" si="44"/>
        <v xml:space="preserve"> </v>
      </c>
      <c r="AB688" s="28">
        <v>1.2999999999999999E-2</v>
      </c>
      <c r="AC688" s="20" t="s">
        <v>9</v>
      </c>
      <c r="AD688" s="26"/>
      <c r="AE688" s="29"/>
    </row>
    <row r="689" spans="3:31" x14ac:dyDescent="0.2">
      <c r="C689" s="19" t="s">
        <v>234</v>
      </c>
      <c r="D689" s="20" t="s">
        <v>196</v>
      </c>
      <c r="E689" s="59">
        <v>40057</v>
      </c>
      <c r="F689" s="25">
        <v>1640</v>
      </c>
      <c r="G689" s="25">
        <v>4</v>
      </c>
      <c r="H689" s="23"/>
      <c r="J689" s="26">
        <v>0.13300000000000001</v>
      </c>
      <c r="K689" s="26">
        <v>0.11700000000000001</v>
      </c>
      <c r="L689" s="26">
        <v>7.0999999999999994E-2</v>
      </c>
      <c r="M689" s="26">
        <v>1.0999999999999999E-2</v>
      </c>
      <c r="N689" s="26">
        <v>5.8999999999999997E-2</v>
      </c>
      <c r="O689" s="26">
        <v>-5.0999999999999997E-2</v>
      </c>
      <c r="P689" s="26">
        <v>9.9000000000000005E-2</v>
      </c>
      <c r="Q689" s="26">
        <v>7.5999999999999998E-2</v>
      </c>
      <c r="R689" s="26">
        <v>-8.8700000000000001E-2</v>
      </c>
      <c r="S689" s="26">
        <v>0.10879999999999999</v>
      </c>
      <c r="T689" s="26">
        <v>6.2E-2</v>
      </c>
      <c r="U689" s="26">
        <v>8.5999999999999993E-2</v>
      </c>
      <c r="V689" s="26">
        <v>-0.17399999999999999</v>
      </c>
      <c r="W689" s="26">
        <v>3.09E-2</v>
      </c>
      <c r="X689" s="23" t="str">
        <f t="shared" si="41"/>
        <v xml:space="preserve"> </v>
      </c>
      <c r="Y689" s="23">
        <f t="shared" si="42"/>
        <v>0.42636755746627686</v>
      </c>
      <c r="Z689" s="23">
        <f t="shared" si="43"/>
        <v>0.19230896205261461</v>
      </c>
      <c r="AA689" s="48" t="str">
        <f t="shared" si="44"/>
        <v xml:space="preserve"> </v>
      </c>
      <c r="AB689" s="26">
        <v>1.2500000000000001E-2</v>
      </c>
      <c r="AC689" s="20" t="s">
        <v>11</v>
      </c>
      <c r="AD689" s="26">
        <v>1.6299999999999999E-2</v>
      </c>
      <c r="AE689" s="33" t="s">
        <v>11</v>
      </c>
    </row>
    <row r="690" spans="3:31" x14ac:dyDescent="0.2">
      <c r="C690" s="19" t="s">
        <v>997</v>
      </c>
      <c r="D690" s="20" t="s">
        <v>198</v>
      </c>
      <c r="E690" s="59">
        <v>38456</v>
      </c>
      <c r="F690" s="25">
        <v>156</v>
      </c>
      <c r="G690" s="25">
        <v>4</v>
      </c>
      <c r="H690" s="23">
        <v>-4.3999999999999997E-2</v>
      </c>
      <c r="I690" s="26">
        <v>7.5999999999999998E-2</v>
      </c>
      <c r="J690" s="26">
        <v>4.8000000000000001E-2</v>
      </c>
      <c r="K690" s="26">
        <v>-3.5999999999999997E-2</v>
      </c>
      <c r="L690" s="26">
        <v>0.104</v>
      </c>
      <c r="M690" s="26">
        <v>7.0000000000000007E-2</v>
      </c>
      <c r="N690" s="26">
        <v>4.2999999999999997E-2</v>
      </c>
      <c r="O690" s="26">
        <v>2.3E-2</v>
      </c>
      <c r="P690" s="26">
        <v>6.7000000000000004E-2</v>
      </c>
      <c r="Q690" s="26">
        <v>3.1E-2</v>
      </c>
      <c r="R690" s="26">
        <v>-6.2399999999999997E-2</v>
      </c>
      <c r="S690" s="26">
        <v>9.4600000000000004E-2</v>
      </c>
      <c r="T690" s="26">
        <v>3.6999999999999998E-2</v>
      </c>
      <c r="U690" s="26">
        <v>4.2999999999999997E-2</v>
      </c>
      <c r="V690" s="26">
        <v>-0.151</v>
      </c>
      <c r="W690" s="26">
        <v>0.10879999999999999</v>
      </c>
      <c r="X690" s="23">
        <f t="shared" si="41"/>
        <v>0.50571013230732409</v>
      </c>
      <c r="Y690" s="23">
        <f t="shared" si="42"/>
        <v>0.39672184817232714</v>
      </c>
      <c r="Z690" s="23">
        <f t="shared" si="43"/>
        <v>0.31239274025453212</v>
      </c>
      <c r="AA690" s="48">
        <f t="shared" si="44"/>
        <v>2.5908990632020235E-2</v>
      </c>
      <c r="AB690" s="26">
        <v>1.4999999999999999E-2</v>
      </c>
      <c r="AC690" s="20" t="s">
        <v>9</v>
      </c>
      <c r="AD690" s="26">
        <v>1.5699999999999999E-2</v>
      </c>
      <c r="AE690" s="33" t="s">
        <v>11</v>
      </c>
    </row>
    <row r="691" spans="3:31" x14ac:dyDescent="0.2">
      <c r="C691" s="19" t="s">
        <v>213</v>
      </c>
      <c r="D691" s="20" t="s">
        <v>214</v>
      </c>
      <c r="E691" s="59">
        <v>36749</v>
      </c>
      <c r="F691" s="25">
        <v>52</v>
      </c>
      <c r="G691" s="25">
        <v>4</v>
      </c>
      <c r="H691" s="23">
        <v>-0.23400000000000001</v>
      </c>
      <c r="I691" s="26">
        <v>0.189</v>
      </c>
      <c r="J691" s="26">
        <v>3.7999999999999999E-2</v>
      </c>
      <c r="K691" s="26">
        <v>-9.6000000000000002E-2</v>
      </c>
      <c r="L691" s="26">
        <v>0.124</v>
      </c>
      <c r="M691" s="26">
        <v>0.115</v>
      </c>
      <c r="N691" s="26">
        <v>4.8000000000000001E-2</v>
      </c>
      <c r="O691" s="26">
        <v>4.5999999999999999E-2</v>
      </c>
      <c r="P691" s="26">
        <v>2E-3</v>
      </c>
      <c r="Q691" s="26">
        <v>5.3699999999999998E-2</v>
      </c>
      <c r="R691" s="26">
        <v>-0.1038</v>
      </c>
      <c r="S691" s="26">
        <v>0.13789999999999999</v>
      </c>
      <c r="T691" s="26">
        <v>-5.2999999999999999E-2</v>
      </c>
      <c r="U691" s="26">
        <v>8.5000000000000006E-2</v>
      </c>
      <c r="V691" s="26">
        <v>-0.152</v>
      </c>
      <c r="W691" s="26">
        <v>9.3299999999999994E-2</v>
      </c>
      <c r="X691" s="23">
        <f t="shared" si="41"/>
        <v>0.20425708524858255</v>
      </c>
      <c r="Y691" s="23">
        <f t="shared" si="42"/>
        <v>0.27382929503800413</v>
      </c>
      <c r="Z691" s="23">
        <f t="shared" si="43"/>
        <v>0.25365053601038112</v>
      </c>
      <c r="AA691" s="48">
        <f t="shared" si="44"/>
        <v>1.1684160845840452E-2</v>
      </c>
      <c r="AB691" s="26">
        <v>2.1600000000000001E-2</v>
      </c>
      <c r="AC691" s="20" t="s">
        <v>11</v>
      </c>
      <c r="AD691" s="26">
        <v>2.1600000000000001E-2</v>
      </c>
      <c r="AE691" s="33" t="s">
        <v>11</v>
      </c>
    </row>
    <row r="692" spans="3:31" x14ac:dyDescent="0.2">
      <c r="C692" s="19" t="s">
        <v>224</v>
      </c>
      <c r="D692" s="20" t="s">
        <v>225</v>
      </c>
      <c r="E692" s="59">
        <v>36049</v>
      </c>
      <c r="F692" s="25">
        <v>58</v>
      </c>
      <c r="G692" s="25">
        <v>5</v>
      </c>
      <c r="H692" s="23">
        <v>-0.36399999999999999</v>
      </c>
      <c r="I692" s="26">
        <v>0.25600000000000001</v>
      </c>
      <c r="J692" s="26">
        <v>4.2000000000000003E-2</v>
      </c>
      <c r="K692" s="26">
        <v>-0.14119999999999999</v>
      </c>
      <c r="L692" s="26">
        <v>0.1741</v>
      </c>
      <c r="M692" s="26">
        <v>0.17710000000000001</v>
      </c>
      <c r="N692" s="26">
        <v>3.0599999999999999E-2</v>
      </c>
      <c r="O692" s="26">
        <v>7.1900000000000006E-2</v>
      </c>
      <c r="P692" s="26">
        <v>-1.8E-3</v>
      </c>
      <c r="Q692" s="26">
        <v>8.77E-2</v>
      </c>
      <c r="R692" s="26">
        <v>-0.14369999999999999</v>
      </c>
      <c r="S692" s="26">
        <v>0.18290000000000001</v>
      </c>
      <c r="T692" s="26">
        <v>-6.3E-2</v>
      </c>
      <c r="U692" s="26">
        <v>0.154</v>
      </c>
      <c r="V692" s="26">
        <v>-0.154</v>
      </c>
      <c r="W692" s="26">
        <v>0.13200000000000001</v>
      </c>
      <c r="X692" s="23">
        <f t="shared" si="41"/>
        <v>0.2428886613781025</v>
      </c>
      <c r="Y692" s="23">
        <f t="shared" si="42"/>
        <v>0.4931992119186952</v>
      </c>
      <c r="Z692" s="23">
        <f t="shared" si="43"/>
        <v>0.4808825929227496</v>
      </c>
      <c r="AA692" s="48">
        <f t="shared" si="44"/>
        <v>1.3682652035971854E-2</v>
      </c>
      <c r="AB692" s="26">
        <v>2.3E-2</v>
      </c>
      <c r="AC692" s="20" t="s">
        <v>11</v>
      </c>
      <c r="AD692" s="26">
        <v>2.3E-2</v>
      </c>
      <c r="AE692" s="33" t="s">
        <v>11</v>
      </c>
    </row>
    <row r="693" spans="3:31" x14ac:dyDescent="0.2">
      <c r="C693" s="19" t="s">
        <v>288</v>
      </c>
      <c r="D693" s="20" t="s">
        <v>289</v>
      </c>
      <c r="E693" s="59">
        <v>41023</v>
      </c>
      <c r="F693" s="25">
        <v>3443</v>
      </c>
      <c r="G693" s="25">
        <v>4</v>
      </c>
      <c r="H693" s="23"/>
      <c r="I693" s="26"/>
      <c r="J693" s="26"/>
      <c r="K693" s="26"/>
      <c r="L693" s="26">
        <v>6.13E-2</v>
      </c>
      <c r="M693" s="26">
        <v>4.5100000000000001E-2</v>
      </c>
      <c r="N693" s="26">
        <v>7.1599999999999997E-2</v>
      </c>
      <c r="O693" s="26">
        <v>-6.7999999999999996E-3</v>
      </c>
      <c r="P693" s="26">
        <v>-5.0500000000000003E-2</v>
      </c>
      <c r="Q693" s="26">
        <v>5.6000000000000001E-2</v>
      </c>
      <c r="R693" s="26">
        <v>-7.6999999999999999E-2</v>
      </c>
      <c r="S693" s="26">
        <v>9.9699999999999997E-2</v>
      </c>
      <c r="T693" s="26">
        <v>7.0000000000000001E-3</v>
      </c>
      <c r="U693" s="26">
        <v>4.7E-2</v>
      </c>
      <c r="V693" s="26">
        <v>-6.9000000000000006E-2</v>
      </c>
      <c r="W693" s="26">
        <v>7.0099999999999996E-2</v>
      </c>
      <c r="X693" s="23" t="str">
        <f t="shared" si="41"/>
        <v xml:space="preserve"> </v>
      </c>
      <c r="Y693" s="23" t="str">
        <f t="shared" si="42"/>
        <v xml:space="preserve"> </v>
      </c>
      <c r="Z693" s="23">
        <f t="shared" si="43"/>
        <v>0.18908328479303571</v>
      </c>
      <c r="AA693" s="48" t="str">
        <f t="shared" si="44"/>
        <v xml:space="preserve"> </v>
      </c>
      <c r="AB693" s="26">
        <v>1.9E-2</v>
      </c>
      <c r="AC693" s="20" t="s">
        <v>290</v>
      </c>
      <c r="AD693" s="26">
        <v>2.2200000000000001E-2</v>
      </c>
      <c r="AE693" s="33" t="s">
        <v>11</v>
      </c>
    </row>
    <row r="694" spans="3:31" x14ac:dyDescent="0.2">
      <c r="C694" s="19" t="s">
        <v>299</v>
      </c>
      <c r="D694" s="20" t="s">
        <v>300</v>
      </c>
      <c r="E694" s="59">
        <v>38961</v>
      </c>
      <c r="F694" s="25">
        <v>38</v>
      </c>
      <c r="G694" s="25">
        <v>4</v>
      </c>
      <c r="H694" s="26">
        <v>-0.13880000000000001</v>
      </c>
      <c r="I694" s="26">
        <v>0.128</v>
      </c>
      <c r="J694" s="26">
        <v>-1.77E-2</v>
      </c>
      <c r="K694" s="26">
        <v>-6.13E-2</v>
      </c>
      <c r="L694" s="26">
        <v>3.5299999999999998E-2</v>
      </c>
      <c r="M694" s="26">
        <v>0.111</v>
      </c>
      <c r="N694" s="26">
        <v>5.1999999999999998E-2</v>
      </c>
      <c r="O694" s="26">
        <v>9.7299999999999998E-2</v>
      </c>
      <c r="P694" s="26">
        <v>0.02</v>
      </c>
      <c r="Q694" s="26">
        <v>5.6300000000000003E-2</v>
      </c>
      <c r="R694" s="26">
        <v>-0.1351</v>
      </c>
      <c r="S694" s="26">
        <v>6.3E-2</v>
      </c>
      <c r="T694" s="26">
        <v>2.7E-2</v>
      </c>
      <c r="U694" s="26">
        <v>0</v>
      </c>
      <c r="V694" s="26">
        <v>-0.14599999999999999</v>
      </c>
      <c r="W694" s="26">
        <v>-4.6899999999999997E-2</v>
      </c>
      <c r="X694" s="23">
        <f t="shared" si="41"/>
        <v>-1.517543771763874E-2</v>
      </c>
      <c r="Y694" s="23">
        <f t="shared" si="42"/>
        <v>3.2052064295917893E-2</v>
      </c>
      <c r="Z694" s="23">
        <f t="shared" si="43"/>
        <v>6.196101757930994E-2</v>
      </c>
      <c r="AA694" s="48">
        <f t="shared" si="44"/>
        <v>-9.5527862005184705E-4</v>
      </c>
      <c r="AB694" s="26">
        <v>1.7999999999999999E-2</v>
      </c>
      <c r="AC694" s="20" t="s">
        <v>920</v>
      </c>
      <c r="AD694" s="26">
        <v>2.7699999999999999E-2</v>
      </c>
      <c r="AE694" s="33" t="s">
        <v>11</v>
      </c>
    </row>
    <row r="695" spans="3:31" x14ac:dyDescent="0.2">
      <c r="C695" s="19" t="s">
        <v>1778</v>
      </c>
      <c r="D695" s="20" t="s">
        <v>309</v>
      </c>
      <c r="E695" s="60">
        <v>38800</v>
      </c>
      <c r="F695" s="25">
        <v>243</v>
      </c>
      <c r="G695" s="25">
        <v>3</v>
      </c>
      <c r="H695" s="26">
        <v>-0.16239999999999999</v>
      </c>
      <c r="I695" s="26">
        <v>0.25240000000000001</v>
      </c>
      <c r="J695" s="26">
        <v>8.0699999999999994E-2</v>
      </c>
      <c r="K695" s="26">
        <v>-4.1099999999999998E-2</v>
      </c>
      <c r="L695" s="26">
        <v>9.3200000000000005E-2</v>
      </c>
      <c r="M695" s="26">
        <v>8.3400000000000002E-2</v>
      </c>
      <c r="N695" s="26">
        <v>5.1200000000000002E-2</v>
      </c>
      <c r="O695" s="26">
        <v>5.4300000000000001E-2</v>
      </c>
      <c r="P695" s="26">
        <v>2.1399999999999999E-2</v>
      </c>
      <c r="Q695" s="26">
        <v>5.5399999999999998E-2</v>
      </c>
      <c r="R695" s="26">
        <v>-0.1004</v>
      </c>
      <c r="S695" s="26">
        <v>4.7199999999999999E-2</v>
      </c>
      <c r="T695" s="26">
        <v>7.0000000000000001E-3</v>
      </c>
      <c r="U695" s="26">
        <v>4.8000000000000001E-2</v>
      </c>
      <c r="V695" s="26">
        <v>-6.4000000000000001E-2</v>
      </c>
      <c r="W695" s="26">
        <v>4.7E-2</v>
      </c>
      <c r="X695" s="23">
        <f t="shared" si="41"/>
        <v>0.49865448591986761</v>
      </c>
      <c r="Y695" s="23">
        <f t="shared" si="42"/>
        <v>0.32195489990243553</v>
      </c>
      <c r="Z695" s="23">
        <f t="shared" si="43"/>
        <v>0.26108307560612731</v>
      </c>
      <c r="AA695" s="48">
        <f t="shared" si="44"/>
        <v>2.5607870306364022E-2</v>
      </c>
      <c r="AB695" s="26">
        <v>1.6E-2</v>
      </c>
      <c r="AC695" s="20" t="s">
        <v>308</v>
      </c>
      <c r="AD695" s="26">
        <v>2.69E-2</v>
      </c>
      <c r="AE695" s="20" t="s">
        <v>11</v>
      </c>
    </row>
    <row r="696" spans="3:31" x14ac:dyDescent="0.2">
      <c r="C696" s="19" t="s">
        <v>1782</v>
      </c>
      <c r="D696" s="20" t="s">
        <v>327</v>
      </c>
      <c r="E696" s="59">
        <v>36070</v>
      </c>
      <c r="F696" s="30">
        <v>186</v>
      </c>
      <c r="G696" s="25">
        <v>4</v>
      </c>
      <c r="H696" s="23">
        <v>-0.224</v>
      </c>
      <c r="I696" s="23">
        <v>6.8000000000000005E-2</v>
      </c>
      <c r="J696" s="23">
        <v>8.4000000000000005E-2</v>
      </c>
      <c r="K696" s="23">
        <v>-8.4000000000000005E-2</v>
      </c>
      <c r="L696" s="23">
        <v>9.6000000000000002E-2</v>
      </c>
      <c r="M696" s="23">
        <v>6.4000000000000001E-2</v>
      </c>
      <c r="N696" s="23">
        <v>0.09</v>
      </c>
      <c r="O696" s="23">
        <v>4.0000000000000001E-3</v>
      </c>
      <c r="P696" s="26">
        <v>1.2E-2</v>
      </c>
      <c r="Q696" s="26">
        <v>3.6200000000000003E-2</v>
      </c>
      <c r="R696" s="26">
        <v>-0.12379999999999999</v>
      </c>
      <c r="S696" s="26">
        <v>0.113</v>
      </c>
      <c r="T696" s="26">
        <v>6.9000000000000006E-2</v>
      </c>
      <c r="U696" s="26">
        <v>6.5000000000000002E-2</v>
      </c>
      <c r="V696" s="26">
        <v>-8.7999999999999995E-2</v>
      </c>
      <c r="W696" s="26">
        <v>5.0999999999999997E-2</v>
      </c>
      <c r="X696" s="23">
        <f t="shared" si="41"/>
        <v>0.17197272248128792</v>
      </c>
      <c r="Y696" s="23">
        <f t="shared" si="42"/>
        <v>0.30453353416814921</v>
      </c>
      <c r="Z696" s="23">
        <f t="shared" si="43"/>
        <v>0.29941902090187922</v>
      </c>
      <c r="AA696" s="48">
        <f t="shared" si="44"/>
        <v>9.967372660069751E-3</v>
      </c>
      <c r="AB696" s="26">
        <v>1.7999999999999999E-2</v>
      </c>
      <c r="AC696" s="20" t="s">
        <v>328</v>
      </c>
      <c r="AD696" s="26">
        <v>1.9300000000000001E-2</v>
      </c>
      <c r="AE696" s="26" t="s">
        <v>11</v>
      </c>
    </row>
    <row r="697" spans="3:31" x14ac:dyDescent="0.2">
      <c r="C697" s="19" t="s">
        <v>1639</v>
      </c>
      <c r="D697" s="33" t="s">
        <v>1638</v>
      </c>
      <c r="E697" s="59">
        <v>41710</v>
      </c>
      <c r="F697" s="30">
        <v>990</v>
      </c>
      <c r="G697" s="30">
        <v>4</v>
      </c>
      <c r="H697" s="19"/>
      <c r="I697" s="19"/>
      <c r="J697" s="19"/>
      <c r="K697" s="19"/>
      <c r="L697" s="19"/>
      <c r="M697" s="19"/>
      <c r="N697" s="23"/>
      <c r="O697" s="26">
        <v>7.0000000000000001E-3</v>
      </c>
      <c r="P697" s="26">
        <v>1.4200000000000001E-2</v>
      </c>
      <c r="Q697" s="26">
        <v>6.5699999999999995E-2</v>
      </c>
      <c r="R697" s="26">
        <v>-5.8999999999999997E-2</v>
      </c>
      <c r="S697" s="26">
        <v>0.17799999999999999</v>
      </c>
      <c r="T697" s="26">
        <v>5.0000000000000001E-3</v>
      </c>
      <c r="U697" s="26">
        <v>0.13100000000000001</v>
      </c>
      <c r="V697" s="26">
        <v>-0.11899999999999999</v>
      </c>
      <c r="W697" s="26">
        <v>0.10199999999999999</v>
      </c>
      <c r="X697" s="23" t="str">
        <f t="shared" si="41"/>
        <v xml:space="preserve"> </v>
      </c>
      <c r="Y697" s="23" t="str">
        <f t="shared" si="42"/>
        <v xml:space="preserve"> </v>
      </c>
      <c r="Z697" s="23" t="str">
        <f t="shared" si="43"/>
        <v xml:space="preserve"> </v>
      </c>
      <c r="AA697" s="48" t="str">
        <f t="shared" si="44"/>
        <v xml:space="preserve"> </v>
      </c>
      <c r="AB697" s="26">
        <v>1.4E-2</v>
      </c>
      <c r="AC697" s="20" t="s">
        <v>306</v>
      </c>
      <c r="AD697" s="26">
        <v>1.4999999999999999E-2</v>
      </c>
      <c r="AE697" s="26" t="s">
        <v>11</v>
      </c>
    </row>
    <row r="698" spans="3:31" x14ac:dyDescent="0.2">
      <c r="C698" s="19" t="s">
        <v>345</v>
      </c>
      <c r="D698" s="20" t="s">
        <v>571</v>
      </c>
      <c r="E698" s="59">
        <v>42314</v>
      </c>
      <c r="F698" s="30">
        <v>121</v>
      </c>
      <c r="G698" s="30">
        <v>4</v>
      </c>
      <c r="H698" s="23"/>
      <c r="N698" s="26"/>
      <c r="O698" s="26">
        <v>7.0000000000000001E-3</v>
      </c>
      <c r="P698" s="26">
        <v>2.1999999999999999E-2</v>
      </c>
      <c r="Q698" s="26">
        <v>2.1999999999999999E-2</v>
      </c>
      <c r="R698" s="26">
        <v>-3.7999999999999999E-2</v>
      </c>
      <c r="S698" s="26">
        <v>2.3E-2</v>
      </c>
      <c r="T698" s="26">
        <v>0.04</v>
      </c>
      <c r="U698" s="26">
        <v>4.0000000000000001E-3</v>
      </c>
      <c r="V698" s="26">
        <v>3.9E-2</v>
      </c>
      <c r="W698" s="26">
        <v>1.6E-2</v>
      </c>
      <c r="X698" s="23" t="str">
        <f t="shared" si="41"/>
        <v xml:space="preserve"> </v>
      </c>
      <c r="Y698" s="23" t="str">
        <f t="shared" si="42"/>
        <v xml:space="preserve"> </v>
      </c>
      <c r="Z698" s="23" t="str">
        <f t="shared" si="43"/>
        <v xml:space="preserve"> </v>
      </c>
      <c r="AA698" s="48" t="str">
        <f t="shared" si="44"/>
        <v xml:space="preserve"> </v>
      </c>
      <c r="AB698" s="26"/>
      <c r="AD698" s="26"/>
      <c r="AE698" s="20" t="s">
        <v>11</v>
      </c>
    </row>
    <row r="699" spans="3:31" x14ac:dyDescent="0.2">
      <c r="C699" s="19" t="s">
        <v>699</v>
      </c>
      <c r="D699" s="33" t="s">
        <v>700</v>
      </c>
      <c r="E699" s="59">
        <v>31047</v>
      </c>
      <c r="F699" s="30">
        <v>198</v>
      </c>
      <c r="G699" s="30">
        <v>4</v>
      </c>
      <c r="H699" s="23">
        <v>-0.115</v>
      </c>
      <c r="I699" s="23">
        <v>0.19900000000000001</v>
      </c>
      <c r="J699" s="23">
        <v>9.9000000000000005E-2</v>
      </c>
      <c r="K699" s="23">
        <v>-6.2E-2</v>
      </c>
      <c r="L699" s="26">
        <v>5.5E-2</v>
      </c>
      <c r="M699" s="26">
        <v>1.2E-2</v>
      </c>
      <c r="N699" s="26">
        <v>0.10199999999999999</v>
      </c>
      <c r="O699" s="26">
        <v>5.1999999999999998E-2</v>
      </c>
      <c r="P699" s="26">
        <v>4.8000000000000001E-2</v>
      </c>
      <c r="Q699" s="26">
        <v>4.8399999999999999E-2</v>
      </c>
      <c r="R699" s="26">
        <v>-0.10970000000000001</v>
      </c>
      <c r="S699" s="26">
        <v>0.11509999999999999</v>
      </c>
      <c r="T699" s="26">
        <v>-1.4E-2</v>
      </c>
      <c r="U699" s="26">
        <v>6.4000000000000001E-2</v>
      </c>
      <c r="V699" s="26">
        <v>-0.11799999999999999</v>
      </c>
      <c r="W699" s="26">
        <v>3.1E-2</v>
      </c>
      <c r="X699" s="23">
        <f t="shared" si="41"/>
        <v>0.40889156329431198</v>
      </c>
      <c r="Y699" s="23">
        <f t="shared" si="42"/>
        <v>0.20814044167012535</v>
      </c>
      <c r="Z699" s="23">
        <f t="shared" si="43"/>
        <v>0.22084948480696576</v>
      </c>
      <c r="AA699" s="48">
        <f t="shared" si="44"/>
        <v>2.1656372046805705E-2</v>
      </c>
      <c r="AB699" s="26">
        <v>1.4352E-2</v>
      </c>
      <c r="AC699" s="20" t="s">
        <v>11</v>
      </c>
      <c r="AD699" s="26">
        <v>1.7299999999999999E-2</v>
      </c>
      <c r="AE699" s="26" t="s">
        <v>11</v>
      </c>
    </row>
    <row r="700" spans="3:31" x14ac:dyDescent="0.2">
      <c r="C700" s="19" t="s">
        <v>757</v>
      </c>
      <c r="D700" s="33" t="s">
        <v>758</v>
      </c>
      <c r="E700" s="59">
        <v>41793</v>
      </c>
      <c r="F700" s="30">
        <v>342</v>
      </c>
      <c r="G700" s="30">
        <v>4</v>
      </c>
      <c r="H700" s="23"/>
      <c r="I700" s="23"/>
      <c r="J700" s="23"/>
      <c r="K700" s="23"/>
      <c r="L700" s="26"/>
      <c r="M700" s="26"/>
      <c r="N700" s="26"/>
      <c r="O700" s="26">
        <v>1.4800000000000001E-2</v>
      </c>
      <c r="P700" s="26">
        <v>2.6700000000000002E-2</v>
      </c>
      <c r="Q700" s="26">
        <v>1.95E-2</v>
      </c>
      <c r="R700" s="26">
        <v>-5.4100000000000002E-2</v>
      </c>
      <c r="S700" s="26">
        <v>6.4500000000000002E-2</v>
      </c>
      <c r="T700" s="26">
        <v>-2.8000000000000001E-2</v>
      </c>
      <c r="U700" s="26">
        <v>2.9000000000000001E-2</v>
      </c>
      <c r="V700" s="26">
        <v>-5.1999999999999998E-2</v>
      </c>
      <c r="W700" s="26">
        <v>1.7000000000000001E-2</v>
      </c>
      <c r="X700" s="23" t="str">
        <f t="shared" si="41"/>
        <v xml:space="preserve"> </v>
      </c>
      <c r="Y700" s="23" t="str">
        <f t="shared" si="42"/>
        <v xml:space="preserve"> </v>
      </c>
      <c r="Z700" s="23" t="str">
        <f t="shared" si="43"/>
        <v xml:space="preserve"> </v>
      </c>
      <c r="AA700" s="48" t="str">
        <f t="shared" si="44"/>
        <v xml:space="preserve"> </v>
      </c>
      <c r="AB700" s="26">
        <v>1.7100000000000001E-2</v>
      </c>
      <c r="AC700" s="20" t="s">
        <v>11</v>
      </c>
      <c r="AD700" s="26">
        <v>1.7100000000000001E-2</v>
      </c>
      <c r="AE700" s="26" t="s">
        <v>11</v>
      </c>
    </row>
    <row r="701" spans="3:31" x14ac:dyDescent="0.2">
      <c r="C701" s="19" t="s">
        <v>767</v>
      </c>
      <c r="D701" s="33" t="s">
        <v>768</v>
      </c>
      <c r="E701" s="59">
        <v>38894</v>
      </c>
      <c r="F701" s="30">
        <v>100</v>
      </c>
      <c r="G701" s="30">
        <v>5</v>
      </c>
      <c r="H701" s="23">
        <v>-0.434</v>
      </c>
      <c r="I701" s="23">
        <v>0.29299999999999998</v>
      </c>
      <c r="J701" s="23">
        <v>0.156</v>
      </c>
      <c r="K701" s="23">
        <v>-0.1</v>
      </c>
      <c r="L701" s="26">
        <v>0.15</v>
      </c>
      <c r="M701" s="26">
        <v>0.17199999999999999</v>
      </c>
      <c r="N701" s="26">
        <v>0.16200000000000001</v>
      </c>
      <c r="O701" s="26">
        <v>8.1000000000000003E-2</v>
      </c>
      <c r="P701" s="26">
        <v>6.0999999999999999E-2</v>
      </c>
      <c r="Q701" s="26">
        <v>7.8E-2</v>
      </c>
      <c r="R701" s="26">
        <v>-8.3000000000000004E-2</v>
      </c>
      <c r="S701" s="26">
        <v>0.22700000000000001</v>
      </c>
      <c r="T701" s="26">
        <v>1.0999999999999999E-2</v>
      </c>
      <c r="U701" s="26">
        <v>0.185</v>
      </c>
      <c r="V701" s="26">
        <v>-0.156</v>
      </c>
      <c r="W701" s="26">
        <v>0.106</v>
      </c>
      <c r="X701" s="23">
        <f t="shared" si="41"/>
        <v>0.85518701683981835</v>
      </c>
      <c r="Y701" s="23">
        <f t="shared" si="42"/>
        <v>1.1928801996480316</v>
      </c>
      <c r="Z701" s="23">
        <f t="shared" si="43"/>
        <v>1.1187248305778081</v>
      </c>
      <c r="AA701" s="48">
        <f t="shared" si="44"/>
        <v>3.9379701444163917E-2</v>
      </c>
      <c r="AB701" s="26">
        <v>1.4999999999999999E-2</v>
      </c>
      <c r="AC701" s="20" t="s">
        <v>11</v>
      </c>
      <c r="AD701" s="26">
        <v>1.95E-2</v>
      </c>
      <c r="AE701" s="26" t="s">
        <v>227</v>
      </c>
    </row>
    <row r="702" spans="3:31" x14ac:dyDescent="0.2">
      <c r="C702" s="19" t="s">
        <v>958</v>
      </c>
      <c r="D702" s="20" t="s">
        <v>923</v>
      </c>
      <c r="E702" s="59">
        <v>40074</v>
      </c>
      <c r="F702" s="30">
        <v>157</v>
      </c>
      <c r="G702" s="30">
        <v>4</v>
      </c>
      <c r="J702" s="26">
        <v>3.2000000000000001E-2</v>
      </c>
      <c r="K702" s="26">
        <v>-1.4999999999999999E-2</v>
      </c>
      <c r="L702" s="26">
        <v>4.1000000000000002E-2</v>
      </c>
      <c r="M702" s="26">
        <v>3.7999999999999999E-2</v>
      </c>
      <c r="N702" s="26">
        <v>0.10299999999999999</v>
      </c>
      <c r="O702" s="26">
        <v>2.8000000000000001E-2</v>
      </c>
      <c r="P702" s="26">
        <v>4.4999999999999998E-2</v>
      </c>
      <c r="Q702" s="26">
        <v>-9.7000000000000003E-2</v>
      </c>
      <c r="R702" s="26">
        <v>3.7999999999999999E-2</v>
      </c>
      <c r="S702" s="26">
        <v>7.5999999999999998E-2</v>
      </c>
      <c r="T702" s="26">
        <v>-0.108</v>
      </c>
      <c r="U702" s="26">
        <v>5.0999999999999997E-2</v>
      </c>
      <c r="V702" s="26">
        <v>-0.14799999999999999</v>
      </c>
      <c r="W702" s="26">
        <v>3.5999999999999997E-2</v>
      </c>
      <c r="X702" s="23" t="str">
        <f t="shared" si="41"/>
        <v xml:space="preserve"> </v>
      </c>
      <c r="Y702" s="23">
        <f t="shared" si="42"/>
        <v>5.2527681964961603E-2</v>
      </c>
      <c r="Z702" s="23">
        <f t="shared" si="43"/>
        <v>2.6470722669984292E-2</v>
      </c>
      <c r="AA702" s="48" t="str">
        <f t="shared" si="44"/>
        <v xml:space="preserve"> </v>
      </c>
      <c r="AB702" s="26">
        <v>1.15E-2</v>
      </c>
      <c r="AC702" s="20" t="s">
        <v>11</v>
      </c>
      <c r="AD702" s="26">
        <v>1.5800000000000002E-2</v>
      </c>
      <c r="AE702" s="20" t="s">
        <v>11</v>
      </c>
    </row>
    <row r="703" spans="3:31" x14ac:dyDescent="0.2">
      <c r="C703" s="19" t="s">
        <v>1305</v>
      </c>
      <c r="D703" s="20" t="s">
        <v>1306</v>
      </c>
      <c r="E703" s="59">
        <v>41360</v>
      </c>
      <c r="F703" s="30">
        <v>8546</v>
      </c>
      <c r="G703" s="30">
        <v>3</v>
      </c>
      <c r="H703" s="26"/>
      <c r="I703" s="26"/>
      <c r="J703" s="26"/>
      <c r="K703" s="26"/>
      <c r="L703" s="26"/>
      <c r="M703" s="26"/>
      <c r="N703" s="26">
        <v>2.8000000000000001E-2</v>
      </c>
      <c r="O703" s="26">
        <v>-1.2999999999999999E-2</v>
      </c>
      <c r="P703" s="26">
        <v>6.7000000000000004E-2</v>
      </c>
      <c r="Q703" s="26">
        <v>0.10100000000000001</v>
      </c>
      <c r="R703" s="26">
        <v>-0.03</v>
      </c>
      <c r="S703" s="26">
        <v>0.128</v>
      </c>
      <c r="T703" s="26">
        <v>3.2000000000000001E-2</v>
      </c>
      <c r="U703" s="26">
        <v>9.7000000000000003E-2</v>
      </c>
      <c r="V703" s="26">
        <v>-7.5999999999999998E-2</v>
      </c>
      <c r="W703" s="26">
        <v>9.7000000000000003E-3</v>
      </c>
      <c r="X703" s="23" t="str">
        <f t="shared" si="41"/>
        <v xml:space="preserve"> </v>
      </c>
      <c r="Y703" s="23" t="str">
        <f t="shared" si="42"/>
        <v xml:space="preserve"> </v>
      </c>
      <c r="Z703" s="23" t="str">
        <f t="shared" si="43"/>
        <v xml:space="preserve"> </v>
      </c>
      <c r="AA703" s="48" t="str">
        <f t="shared" si="44"/>
        <v xml:space="preserve"> </v>
      </c>
      <c r="AB703" s="28">
        <v>1.2500000000000001E-2</v>
      </c>
      <c r="AC703" s="20" t="s">
        <v>11</v>
      </c>
      <c r="AD703" s="26">
        <v>1.67E-2</v>
      </c>
      <c r="AE703" s="26" t="s">
        <v>11</v>
      </c>
    </row>
    <row r="704" spans="3:31" x14ac:dyDescent="0.2">
      <c r="C704" s="19" t="s">
        <v>315</v>
      </c>
      <c r="D704" s="20" t="s">
        <v>1866</v>
      </c>
      <c r="E704" s="60">
        <v>40646</v>
      </c>
      <c r="F704" s="25">
        <v>1083</v>
      </c>
      <c r="G704" s="25">
        <v>4</v>
      </c>
      <c r="H704" s="26"/>
      <c r="I704" s="26"/>
      <c r="J704" s="26"/>
      <c r="K704" s="26"/>
      <c r="L704" s="26"/>
      <c r="M704" s="26">
        <v>2.7E-2</v>
      </c>
      <c r="N704" s="26">
        <v>9.8000000000000004E-2</v>
      </c>
      <c r="O704" s="26">
        <v>4.2000000000000003E-2</v>
      </c>
      <c r="P704" s="26">
        <v>-1E-3</v>
      </c>
      <c r="Q704" s="26">
        <v>4.1000000000000002E-2</v>
      </c>
      <c r="R704" s="26">
        <v>2E-3</v>
      </c>
      <c r="S704" s="26">
        <v>9.5699999999999993E-2</v>
      </c>
      <c r="T704" s="26">
        <v>-1.9E-2</v>
      </c>
      <c r="U704" s="26">
        <v>5.7000000000000002E-2</v>
      </c>
      <c r="V704" s="26">
        <v>-9.0999999999999998E-2</v>
      </c>
      <c r="W704" s="26">
        <v>7.5999999999999998E-2</v>
      </c>
      <c r="X704" s="23" t="str">
        <f t="shared" si="41"/>
        <v xml:space="preserve"> </v>
      </c>
      <c r="Y704" s="23" t="str">
        <f t="shared" si="42"/>
        <v xml:space="preserve"> </v>
      </c>
      <c r="Z704" s="23">
        <f t="shared" si="43"/>
        <v>0.36061812771226598</v>
      </c>
      <c r="AA704" s="48" t="str">
        <f t="shared" si="44"/>
        <v xml:space="preserve"> </v>
      </c>
      <c r="AB704" s="26">
        <v>1.3299999999999999E-2</v>
      </c>
      <c r="AC704" s="20" t="s">
        <v>509</v>
      </c>
      <c r="AD704" s="26">
        <v>1.3299999999999999E-2</v>
      </c>
      <c r="AE704" s="20" t="s">
        <v>11</v>
      </c>
    </row>
    <row r="705" spans="1:35" x14ac:dyDescent="0.2">
      <c r="C705" s="19" t="s">
        <v>924</v>
      </c>
      <c r="D705" s="20" t="s">
        <v>925</v>
      </c>
      <c r="E705" s="59">
        <v>34876</v>
      </c>
      <c r="F705" s="30">
        <v>1447</v>
      </c>
      <c r="G705" s="30">
        <v>4</v>
      </c>
      <c r="H705" s="26">
        <v>-0.115</v>
      </c>
      <c r="I705" s="26">
        <v>9.4E-2</v>
      </c>
      <c r="J705" s="26">
        <v>3.7999999999999999E-2</v>
      </c>
      <c r="K705" s="26">
        <v>-3.5999999999999997E-2</v>
      </c>
      <c r="L705" s="26">
        <v>7.6999999999999999E-2</v>
      </c>
      <c r="M705" s="26">
        <v>2.7E-2</v>
      </c>
      <c r="N705" s="26">
        <v>6.0999999999999999E-2</v>
      </c>
      <c r="O705" s="26">
        <v>5.0999999999999997E-2</v>
      </c>
      <c r="P705" s="26">
        <v>3.3000000000000002E-2</v>
      </c>
      <c r="Q705" s="26">
        <v>2.9399999999999999E-2</v>
      </c>
      <c r="R705" s="26">
        <v>-6.0999999999999999E-2</v>
      </c>
      <c r="S705" s="26">
        <v>4.4900000000000002E-2</v>
      </c>
      <c r="T705" s="26">
        <v>6.6000000000000003E-2</v>
      </c>
      <c r="U705" s="26">
        <v>2.4E-2</v>
      </c>
      <c r="V705" s="26">
        <v>-0.123</v>
      </c>
      <c r="W705" s="26"/>
      <c r="X705" s="23" t="str">
        <f t="shared" si="41"/>
        <v xml:space="preserve"> </v>
      </c>
      <c r="Y705" s="23" t="str">
        <f t="shared" si="42"/>
        <v xml:space="preserve"> </v>
      </c>
      <c r="Z705" s="23" t="str">
        <f t="shared" si="43"/>
        <v xml:space="preserve"> </v>
      </c>
      <c r="AA705" s="48" t="str">
        <f t="shared" si="44"/>
        <v xml:space="preserve"> </v>
      </c>
      <c r="AB705" s="26">
        <v>1.54E-2</v>
      </c>
      <c r="AC705" s="20" t="s">
        <v>11</v>
      </c>
      <c r="AD705" s="26">
        <v>1.54E-2</v>
      </c>
      <c r="AE705" s="20" t="s">
        <v>11</v>
      </c>
    </row>
    <row r="706" spans="1:35" x14ac:dyDescent="0.2">
      <c r="C706" s="19" t="s">
        <v>1637</v>
      </c>
      <c r="D706" s="20" t="s">
        <v>168</v>
      </c>
      <c r="E706" s="59">
        <v>37911</v>
      </c>
      <c r="F706" s="30">
        <v>78</v>
      </c>
      <c r="G706" s="30">
        <v>4</v>
      </c>
      <c r="H706" s="23">
        <v>-3.5999999999999997E-2</v>
      </c>
      <c r="I706" s="26">
        <v>0.154</v>
      </c>
      <c r="J706" s="26">
        <v>2.9000000000000001E-2</v>
      </c>
      <c r="K706" s="26">
        <v>-0.123</v>
      </c>
      <c r="L706" s="26">
        <v>7.6999999999999999E-2</v>
      </c>
      <c r="M706" s="26">
        <v>0.02</v>
      </c>
      <c r="N706" s="26">
        <v>1.4E-2</v>
      </c>
      <c r="O706" s="26">
        <v>-0.02</v>
      </c>
      <c r="P706" s="26">
        <v>-2.4299999999999999E-2</v>
      </c>
      <c r="Q706" s="26">
        <v>4.0099999999999997E-2</v>
      </c>
      <c r="R706" s="26">
        <v>-7.2800000000000004E-2</v>
      </c>
      <c r="S706" s="26">
        <v>0.1164</v>
      </c>
      <c r="T706" s="26">
        <v>1.9E-2</v>
      </c>
      <c r="U706" s="26">
        <v>5.3999999999999999E-2</v>
      </c>
      <c r="V706" s="26">
        <v>-0.127</v>
      </c>
      <c r="W706" s="26"/>
      <c r="X706" s="23" t="str">
        <f t="shared" si="41"/>
        <v xml:space="preserve"> </v>
      </c>
      <c r="Y706" s="23" t="str">
        <f t="shared" si="42"/>
        <v xml:space="preserve"> </v>
      </c>
      <c r="Z706" s="23" t="str">
        <f t="shared" si="43"/>
        <v xml:space="preserve"> </v>
      </c>
      <c r="AA706" s="48" t="str">
        <f t="shared" si="44"/>
        <v xml:space="preserve"> </v>
      </c>
      <c r="AB706" s="28">
        <v>0.02</v>
      </c>
      <c r="AC706" s="20" t="s">
        <v>9</v>
      </c>
      <c r="AD706" s="26">
        <v>3.3599999999999998E-2</v>
      </c>
      <c r="AE706" s="26" t="s">
        <v>11</v>
      </c>
    </row>
    <row r="707" spans="1:35" x14ac:dyDescent="0.2">
      <c r="C707" s="19" t="s">
        <v>1054</v>
      </c>
      <c r="D707" s="20" t="s">
        <v>1055</v>
      </c>
      <c r="E707" s="59">
        <v>34513</v>
      </c>
      <c r="F707" s="30">
        <v>76</v>
      </c>
      <c r="G707" s="30">
        <v>3</v>
      </c>
      <c r="H707" s="36"/>
      <c r="I707" s="36"/>
      <c r="J707" s="36"/>
      <c r="K707" s="36"/>
      <c r="L707" s="36"/>
      <c r="M707" s="36"/>
      <c r="N707" s="37">
        <v>5.6000000000000001E-2</v>
      </c>
      <c r="O707" s="37">
        <v>3.9E-2</v>
      </c>
      <c r="P707" s="37">
        <v>1.4E-2</v>
      </c>
      <c r="Q707" s="37">
        <v>2.64E-2</v>
      </c>
      <c r="R707" s="37">
        <v>-8.8200000000000001E-2</v>
      </c>
      <c r="S707" s="37">
        <v>0.11</v>
      </c>
      <c r="T707" s="37">
        <v>-1.2E-2</v>
      </c>
      <c r="U707" s="37">
        <v>8.2000000000000003E-2</v>
      </c>
      <c r="V707" s="37">
        <v>-7.0000000000000007E-2</v>
      </c>
      <c r="W707" s="37"/>
      <c r="X707" s="23" t="str">
        <f t="shared" si="41"/>
        <v xml:space="preserve"> </v>
      </c>
      <c r="Y707" s="23" t="str">
        <f t="shared" si="42"/>
        <v xml:space="preserve"> </v>
      </c>
      <c r="Z707" s="23" t="str">
        <f t="shared" si="43"/>
        <v xml:space="preserve"> </v>
      </c>
      <c r="AA707" s="48" t="str">
        <f t="shared" si="44"/>
        <v xml:space="preserve"> </v>
      </c>
      <c r="AB707" s="37">
        <v>1.61E-2</v>
      </c>
      <c r="AC707" s="36" t="s">
        <v>11</v>
      </c>
      <c r="AD707" s="26">
        <v>1.61E-2</v>
      </c>
      <c r="AE707" s="20" t="s">
        <v>11</v>
      </c>
    </row>
    <row r="708" spans="1:35" x14ac:dyDescent="0.2">
      <c r="C708" s="19" t="s">
        <v>949</v>
      </c>
      <c r="D708" s="20" t="s">
        <v>950</v>
      </c>
      <c r="E708" s="59">
        <v>43115</v>
      </c>
      <c r="F708" s="30">
        <v>185</v>
      </c>
      <c r="G708" s="30">
        <v>3</v>
      </c>
      <c r="S708" s="26">
        <v>5.1299999999999998E-2</v>
      </c>
      <c r="T708" s="26">
        <v>-5.1999999999999998E-2</v>
      </c>
      <c r="U708" s="26">
        <v>3.4000000000000002E-2</v>
      </c>
      <c r="V708" s="26">
        <v>-9.0999999999999998E-2</v>
      </c>
      <c r="W708" s="26"/>
      <c r="X708" s="23" t="str">
        <f t="shared" si="41"/>
        <v xml:space="preserve"> </v>
      </c>
      <c r="Y708" s="23" t="str">
        <f t="shared" si="42"/>
        <v xml:space="preserve"> </v>
      </c>
      <c r="Z708" s="23" t="str">
        <f t="shared" si="43"/>
        <v xml:space="preserve"> </v>
      </c>
      <c r="AA708" s="48" t="str">
        <f t="shared" si="44"/>
        <v xml:space="preserve"> </v>
      </c>
      <c r="AB708" s="26">
        <v>1.4800000000000001E-2</v>
      </c>
      <c r="AD708" s="26">
        <v>1.4800000000000001E-2</v>
      </c>
      <c r="AE708" s="20" t="s">
        <v>11</v>
      </c>
    </row>
    <row r="709" spans="1:35" x14ac:dyDescent="0.2">
      <c r="C709" s="19" t="s">
        <v>1236</v>
      </c>
      <c r="D709" s="20" t="s">
        <v>1237</v>
      </c>
      <c r="E709" s="59">
        <v>39105</v>
      </c>
      <c r="F709" s="30">
        <v>67</v>
      </c>
      <c r="G709" s="30">
        <v>4</v>
      </c>
      <c r="H709" s="26">
        <v>1.61E-2</v>
      </c>
      <c r="I709" s="26">
        <v>5.79E-2</v>
      </c>
      <c r="J709" s="26">
        <v>3.04E-2</v>
      </c>
      <c r="K709" s="26">
        <v>5.9999999999999995E-4</v>
      </c>
      <c r="L709" s="26">
        <v>-1.44E-2</v>
      </c>
      <c r="M709" s="26">
        <v>7.8399999999999997E-2</v>
      </c>
      <c r="N709" s="26">
        <v>4.1599999999999998E-2</v>
      </c>
      <c r="O709" s="26">
        <v>-1.9099999999999999E-2</v>
      </c>
      <c r="P709" s="26">
        <v>-1.5E-3</v>
      </c>
      <c r="Q709" s="26">
        <v>8.8700000000000001E-2</v>
      </c>
      <c r="R709" s="26">
        <v>-7.51E-2</v>
      </c>
      <c r="S709" s="26">
        <v>3.78E-2</v>
      </c>
      <c r="T709" s="26">
        <v>1.0999999999999999E-2</v>
      </c>
      <c r="U709" s="26">
        <v>5.8999999999999997E-2</v>
      </c>
      <c r="V709" s="26">
        <v>-0.151</v>
      </c>
      <c r="W709" s="26"/>
      <c r="X709" s="23" t="str">
        <f t="shared" si="41"/>
        <v xml:space="preserve"> </v>
      </c>
      <c r="Y709" s="23" t="str">
        <f t="shared" si="42"/>
        <v xml:space="preserve"> </v>
      </c>
      <c r="Z709" s="23" t="str">
        <f t="shared" si="43"/>
        <v xml:space="preserve"> </v>
      </c>
      <c r="AA709" s="48" t="str">
        <f t="shared" si="44"/>
        <v xml:space="preserve"> </v>
      </c>
      <c r="AB709" s="28">
        <v>1.2999999999999999E-2</v>
      </c>
      <c r="AC709" s="20" t="s">
        <v>1238</v>
      </c>
      <c r="AD709" s="26">
        <v>1.2999999999999999E-2</v>
      </c>
      <c r="AE709" s="26" t="s">
        <v>11</v>
      </c>
    </row>
    <row r="710" spans="1:35" x14ac:dyDescent="0.2">
      <c r="C710" s="19" t="s">
        <v>1393</v>
      </c>
      <c r="D710" s="20" t="s">
        <v>1394</v>
      </c>
      <c r="E710" s="59">
        <v>39640</v>
      </c>
      <c r="F710" s="30">
        <v>312</v>
      </c>
      <c r="G710" s="30">
        <v>3</v>
      </c>
      <c r="H710" s="26">
        <v>1.5100000000000001E-2</v>
      </c>
      <c r="I710" s="26">
        <v>6.5000000000000002E-2</v>
      </c>
      <c r="J710" s="26">
        <v>5.7000000000000002E-2</v>
      </c>
      <c r="K710" s="26">
        <v>-6.6000000000000003E-2</v>
      </c>
      <c r="L710" s="26">
        <v>5.1999999999999998E-2</v>
      </c>
      <c r="M710" s="26">
        <v>5.8000000000000003E-2</v>
      </c>
      <c r="N710" s="26">
        <v>7.3999999999999996E-2</v>
      </c>
      <c r="O710" s="26">
        <v>3.3000000000000002E-2</v>
      </c>
      <c r="P710" s="26">
        <v>-5.0000000000000001E-3</v>
      </c>
      <c r="Q710" s="26">
        <v>3.12</v>
      </c>
      <c r="R710" s="26">
        <v>-3.1E-2</v>
      </c>
      <c r="S710" s="26">
        <v>7.6999999999999999E-2</v>
      </c>
      <c r="T710" s="26">
        <v>6.0000000000000001E-3</v>
      </c>
      <c r="U710" s="26">
        <v>3.4000000000000002E-2</v>
      </c>
      <c r="V710" s="26">
        <v>-6.8000000000000005E-2</v>
      </c>
      <c r="W710" s="26"/>
      <c r="X710" s="23" t="str">
        <f t="shared" si="41"/>
        <v xml:space="preserve"> </v>
      </c>
      <c r="Y710" s="23" t="str">
        <f t="shared" si="42"/>
        <v xml:space="preserve"> </v>
      </c>
      <c r="Z710" s="23" t="str">
        <f t="shared" si="43"/>
        <v xml:space="preserve"> </v>
      </c>
      <c r="AA710" s="48" t="str">
        <f t="shared" si="44"/>
        <v xml:space="preserve"> </v>
      </c>
      <c r="AB710" s="28">
        <v>2.4899999999999999E-2</v>
      </c>
      <c r="AC710" s="20" t="s">
        <v>1391</v>
      </c>
      <c r="AD710" s="26">
        <v>2.4899999999999999E-2</v>
      </c>
      <c r="AE710" s="26" t="s">
        <v>227</v>
      </c>
    </row>
    <row r="711" spans="1:35" x14ac:dyDescent="0.2">
      <c r="C711" s="19" t="s">
        <v>1392</v>
      </c>
      <c r="D711" s="20" t="s">
        <v>1390</v>
      </c>
      <c r="E711" s="59"/>
      <c r="F711" s="30">
        <v>312</v>
      </c>
      <c r="G711" s="30">
        <v>3</v>
      </c>
      <c r="H711" s="23"/>
      <c r="I711" s="26">
        <v>6.5000000000000002E-2</v>
      </c>
      <c r="J711" s="26">
        <v>0.06</v>
      </c>
      <c r="K711" s="26">
        <v>-6.3E-2</v>
      </c>
      <c r="L711" s="26">
        <v>5.3999999999999999E-2</v>
      </c>
      <c r="M711" s="26">
        <v>6.0999999999999999E-2</v>
      </c>
      <c r="N711" s="26">
        <v>7.4999999999999997E-2</v>
      </c>
      <c r="O711" s="26">
        <v>3.7999999999999999E-2</v>
      </c>
      <c r="P711" s="26">
        <v>-2E-3</v>
      </c>
      <c r="Q711" s="26">
        <v>5.6000000000000001E-2</v>
      </c>
      <c r="R711" s="26">
        <v>-2.8000000000000001E-2</v>
      </c>
      <c r="S711" s="26">
        <v>0.08</v>
      </c>
      <c r="T711" s="26">
        <v>0.01</v>
      </c>
      <c r="U711" s="26">
        <v>8.2000000000000003E-2</v>
      </c>
      <c r="V711" s="26"/>
      <c r="W711" s="26"/>
      <c r="X711" s="23" t="str">
        <f t="shared" si="41"/>
        <v xml:space="preserve"> </v>
      </c>
      <c r="Y711" s="23" t="str">
        <f t="shared" si="42"/>
        <v xml:space="preserve"> </v>
      </c>
      <c r="Z711" s="23" t="str">
        <f t="shared" si="43"/>
        <v xml:space="preserve"> </v>
      </c>
      <c r="AA711" s="48" t="str">
        <f t="shared" si="44"/>
        <v xml:space="preserve"> </v>
      </c>
      <c r="AB711" s="28">
        <v>2.24E-2</v>
      </c>
      <c r="AC711" s="20" t="s">
        <v>1391</v>
      </c>
      <c r="AD711" s="26">
        <v>2.24E-2</v>
      </c>
      <c r="AE711" s="26" t="s">
        <v>11</v>
      </c>
    </row>
    <row r="712" spans="1:35" x14ac:dyDescent="0.2">
      <c r="C712" s="19" t="s">
        <v>1319</v>
      </c>
      <c r="D712" s="33" t="s">
        <v>1318</v>
      </c>
      <c r="E712" s="59">
        <v>41533</v>
      </c>
      <c r="F712" s="30">
        <v>687</v>
      </c>
      <c r="G712" s="30">
        <v>3</v>
      </c>
      <c r="H712" s="19"/>
      <c r="I712" s="19"/>
      <c r="J712" s="19"/>
      <c r="K712" s="19"/>
      <c r="L712" s="19"/>
      <c r="M712" s="19"/>
      <c r="N712" s="26">
        <v>5.3499999999999999E-2</v>
      </c>
      <c r="O712" s="26">
        <v>-3.1300000000000001E-2</v>
      </c>
      <c r="P712" s="26">
        <v>-4.2700000000000002E-2</v>
      </c>
      <c r="Q712" s="26">
        <v>2.23E-2</v>
      </c>
      <c r="R712" s="26"/>
      <c r="S712" s="26"/>
      <c r="T712" s="26"/>
      <c r="U712" s="26"/>
      <c r="V712" s="26"/>
      <c r="W712" s="26"/>
      <c r="X712" s="23" t="str">
        <f t="shared" ref="X712:X775" si="45" xml:space="preserve">
IF(
COUNTBLANK(H712:W712)&gt;0," ",
((1+H712)*(1+I712)*(1+J712)*(1+K712)*(1+L712)*(1+M712)*(1+N712)*(1+O712)*(1+P712)*(1+Q712)*(1+R712)*(1+S712)*(1+T712)*(1+U712)*(1+V712)*(1+W712))-1
)</f>
        <v xml:space="preserve"> </v>
      </c>
      <c r="Y712" s="23" t="str">
        <f t="shared" ref="Y712:Y775" si="46" xml:space="preserve">
IF(
COUNTBLANK(K712:W712)&gt;0," ",
((1+K712)*(1+L712)*(1+M712)*(1+N712)*(1+O712)*(1+P712)*(1+Q712)*(1+R712)*(1+S712)*(1+T712)*(1+U712)*(1+V712)*(1+W712))-1
)</f>
        <v xml:space="preserve"> </v>
      </c>
      <c r="Z712" s="23" t="str">
        <f t="shared" ref="Z712:Z775" si="47" xml:space="preserve">
IF(
COUNTBLANK(M712:W712)&gt;0," ",
((1+M712)*(1+N712)*(1+O712)*(1+P712)*(1+Q712)*(1+R712)*(1+S712)*(1+T712)*(1+U712)*(1+V712)*(1+W712))-1
)</f>
        <v xml:space="preserve"> </v>
      </c>
      <c r="AA712" s="48" t="str">
        <f t="shared" si="44"/>
        <v xml:space="preserve"> </v>
      </c>
      <c r="AB712" s="26">
        <v>1.0999999999999999E-2</v>
      </c>
      <c r="AC712" s="20" t="s">
        <v>292</v>
      </c>
      <c r="AD712" s="26">
        <v>1.2999999999999999E-2</v>
      </c>
      <c r="AE712" s="26" t="s">
        <v>11</v>
      </c>
    </row>
    <row r="713" spans="1:35" x14ac:dyDescent="0.2">
      <c r="C713" s="19" t="s">
        <v>979</v>
      </c>
      <c r="D713" s="20" t="s">
        <v>572</v>
      </c>
      <c r="E713" s="59">
        <v>42048</v>
      </c>
      <c r="F713" s="30">
        <v>18</v>
      </c>
      <c r="G713" s="30">
        <v>5</v>
      </c>
      <c r="H713" s="23"/>
      <c r="I713" s="26"/>
      <c r="J713" s="26"/>
      <c r="K713" s="26"/>
      <c r="L713" s="26"/>
      <c r="M713" s="26"/>
      <c r="N713" s="26"/>
      <c r="O713" s="26">
        <v>7.1999999999999995E-2</v>
      </c>
      <c r="P713" s="26">
        <v>-1.2E-2</v>
      </c>
      <c r="Q713" s="26">
        <v>-5.0000000000000001E-3</v>
      </c>
      <c r="R713" s="26">
        <v>-7.4999999999999997E-2</v>
      </c>
      <c r="S713" s="26">
        <v>3.8999999999999998E-3</v>
      </c>
      <c r="T713" s="26">
        <v>6.2E-2</v>
      </c>
      <c r="U713" s="26">
        <v>0.127</v>
      </c>
      <c r="V713" s="26"/>
      <c r="W713" s="26"/>
      <c r="X713" s="23" t="str">
        <f t="shared" si="45"/>
        <v xml:space="preserve"> </v>
      </c>
      <c r="Y713" s="23" t="str">
        <f t="shared" si="46"/>
        <v xml:space="preserve"> </v>
      </c>
      <c r="Z713" s="23" t="str">
        <f t="shared" si="47"/>
        <v xml:space="preserve"> </v>
      </c>
      <c r="AA713" s="48" t="str">
        <f t="shared" si="44"/>
        <v xml:space="preserve"> </v>
      </c>
      <c r="AB713" s="26">
        <v>1.4999999999999999E-2</v>
      </c>
      <c r="AC713" s="20" t="s">
        <v>546</v>
      </c>
      <c r="AE713" s="20" t="s">
        <v>11</v>
      </c>
      <c r="AH713" s="33"/>
      <c r="AI713" s="33"/>
    </row>
    <row r="714" spans="1:35" x14ac:dyDescent="0.2">
      <c r="C714" s="19" t="s">
        <v>818</v>
      </c>
      <c r="D714" s="20" t="s">
        <v>846</v>
      </c>
      <c r="E714" s="60">
        <v>42117</v>
      </c>
      <c r="F714" s="25">
        <v>1617</v>
      </c>
      <c r="G714" s="25">
        <v>3</v>
      </c>
      <c r="H714" s="19"/>
      <c r="I714" s="33"/>
      <c r="J714" s="29"/>
      <c r="K714" s="29"/>
      <c r="L714" s="29"/>
      <c r="M714" s="29"/>
      <c r="N714" s="29"/>
      <c r="O714" s="29"/>
      <c r="P714" s="29">
        <v>9.1999999999999998E-2</v>
      </c>
      <c r="Q714" s="29">
        <v>5.8000000000000003E-2</v>
      </c>
      <c r="R714" s="29">
        <v>-7.6999999999999999E-2</v>
      </c>
      <c r="S714" s="29">
        <v>7.5399999999999995E-2</v>
      </c>
      <c r="T714" s="29">
        <v>-1.6E-2</v>
      </c>
      <c r="U714" s="29">
        <v>1.7999999999999999E-2</v>
      </c>
      <c r="V714" s="29"/>
      <c r="W714" s="29"/>
      <c r="X714" s="23" t="str">
        <f t="shared" si="45"/>
        <v xml:space="preserve"> </v>
      </c>
      <c r="Y714" s="23" t="str">
        <f t="shared" si="46"/>
        <v xml:space="preserve"> </v>
      </c>
      <c r="Z714" s="23" t="str">
        <f t="shared" si="47"/>
        <v xml:space="preserve"> </v>
      </c>
      <c r="AA714" s="48" t="str">
        <f t="shared" si="44"/>
        <v xml:space="preserve"> </v>
      </c>
      <c r="AB714" s="29">
        <v>1.4E-2</v>
      </c>
      <c r="AC714" s="33" t="s">
        <v>11</v>
      </c>
      <c r="AD714" s="29">
        <v>1.6199999999999999E-2</v>
      </c>
      <c r="AE714" s="33" t="s">
        <v>11</v>
      </c>
    </row>
    <row r="715" spans="1:35" x14ac:dyDescent="0.2">
      <c r="C715" s="19" t="s">
        <v>1446</v>
      </c>
      <c r="D715" s="20" t="s">
        <v>1447</v>
      </c>
      <c r="E715" s="59">
        <v>43362</v>
      </c>
      <c r="F715" s="25">
        <v>75</v>
      </c>
      <c r="G715" s="25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>
        <v>0.12429999999999999</v>
      </c>
      <c r="T715" s="41">
        <v>1.7999999999999999E-2</v>
      </c>
      <c r="U715" s="41">
        <v>5.7000000000000002E-2</v>
      </c>
      <c r="V715" s="41"/>
      <c r="W715" s="41"/>
      <c r="X715" s="23" t="str">
        <f t="shared" si="45"/>
        <v xml:space="preserve"> </v>
      </c>
      <c r="Y715" s="23" t="str">
        <f t="shared" si="46"/>
        <v xml:space="preserve"> </v>
      </c>
      <c r="Z715" s="23" t="str">
        <f t="shared" si="47"/>
        <v xml:space="preserve"> </v>
      </c>
      <c r="AA715" s="48" t="str">
        <f t="shared" si="44"/>
        <v xml:space="preserve"> </v>
      </c>
      <c r="AB715" s="41">
        <v>1.2500000000000001E-2</v>
      </c>
      <c r="AC715" s="41" t="s">
        <v>11</v>
      </c>
      <c r="AD715" s="41">
        <v>1.47E-2</v>
      </c>
      <c r="AE715" s="20" t="s">
        <v>11</v>
      </c>
    </row>
    <row r="716" spans="1:35" x14ac:dyDescent="0.2">
      <c r="C716" s="19" t="s">
        <v>160</v>
      </c>
      <c r="D716" s="20" t="s">
        <v>161</v>
      </c>
      <c r="E716" s="59">
        <v>39937</v>
      </c>
      <c r="F716" s="30">
        <v>10</v>
      </c>
      <c r="G716" s="30">
        <v>4</v>
      </c>
      <c r="H716" s="23"/>
      <c r="I716" s="26"/>
      <c r="J716" s="26">
        <v>4.1200000000000001E-2</v>
      </c>
      <c r="K716" s="26">
        <v>-3.1800000000000002E-2</v>
      </c>
      <c r="L716" s="26">
        <v>6.08E-2</v>
      </c>
      <c r="M716" s="26">
        <v>6.7699999999999996E-2</v>
      </c>
      <c r="N716" s="26">
        <v>-1.0500000000000001E-2</v>
      </c>
      <c r="O716" s="26">
        <v>-4.0000000000000002E-4</v>
      </c>
      <c r="P716" s="26">
        <v>5.04E-2</v>
      </c>
      <c r="Q716" s="26">
        <v>8.5500000000000007E-2</v>
      </c>
      <c r="R716" s="26">
        <v>-0.11899999999999999</v>
      </c>
      <c r="S716" s="26">
        <v>7.1999999999999995E-2</v>
      </c>
      <c r="T716" s="26"/>
      <c r="U716" s="26"/>
      <c r="V716" s="26"/>
      <c r="W716" s="26"/>
      <c r="X716" s="23" t="str">
        <f t="shared" si="45"/>
        <v xml:space="preserve"> </v>
      </c>
      <c r="Y716" s="23" t="str">
        <f t="shared" si="46"/>
        <v xml:space="preserve"> </v>
      </c>
      <c r="Z716" s="23" t="str">
        <f t="shared" si="47"/>
        <v xml:space="preserve"> </v>
      </c>
      <c r="AA716" s="48" t="str">
        <f t="shared" si="44"/>
        <v xml:space="preserve"> </v>
      </c>
      <c r="AB716" s="28">
        <v>2.1100000000000001E-2</v>
      </c>
      <c r="AC716" s="20" t="s">
        <v>980</v>
      </c>
      <c r="AD716" s="26">
        <v>3.1099999999999999E-2</v>
      </c>
      <c r="AE716" s="26" t="s">
        <v>11</v>
      </c>
    </row>
    <row r="717" spans="1:35" x14ac:dyDescent="0.2">
      <c r="C717" s="19" t="s">
        <v>59</v>
      </c>
      <c r="E717" s="59"/>
      <c r="F717" s="30"/>
      <c r="G717" s="30"/>
      <c r="H717" s="23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3" t="str">
        <f t="shared" si="45"/>
        <v xml:space="preserve"> </v>
      </c>
      <c r="Y717" s="23" t="str">
        <f t="shared" si="46"/>
        <v xml:space="preserve"> </v>
      </c>
      <c r="Z717" s="23" t="str">
        <f t="shared" si="47"/>
        <v xml:space="preserve"> </v>
      </c>
      <c r="AA717" s="48" t="str">
        <f t="shared" si="44"/>
        <v xml:space="preserve"> </v>
      </c>
      <c r="AB717" s="28"/>
      <c r="AD717" s="26"/>
      <c r="AE717" s="26"/>
    </row>
    <row r="718" spans="1:35" x14ac:dyDescent="0.2">
      <c r="E718" s="59"/>
      <c r="F718" s="30"/>
      <c r="G718" s="30"/>
      <c r="H718" s="23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3" t="str">
        <f t="shared" si="45"/>
        <v xml:space="preserve"> </v>
      </c>
      <c r="Y718" s="23" t="str">
        <f t="shared" si="46"/>
        <v xml:space="preserve"> </v>
      </c>
      <c r="Z718" s="23" t="str">
        <f t="shared" si="47"/>
        <v xml:space="preserve"> </v>
      </c>
      <c r="AA718" s="48" t="str">
        <f t="shared" si="44"/>
        <v xml:space="preserve"> </v>
      </c>
      <c r="AB718" s="28"/>
      <c r="AD718" s="26"/>
      <c r="AE718" s="26"/>
    </row>
    <row r="719" spans="1:35" x14ac:dyDescent="0.2">
      <c r="E719" s="59"/>
      <c r="F719" s="30"/>
      <c r="G719" s="30"/>
      <c r="H719" s="23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3" t="str">
        <f t="shared" si="45"/>
        <v xml:space="preserve"> </v>
      </c>
      <c r="Y719" s="23" t="str">
        <f t="shared" si="46"/>
        <v xml:space="preserve"> </v>
      </c>
      <c r="Z719" s="23" t="str">
        <f t="shared" si="47"/>
        <v xml:space="preserve"> </v>
      </c>
      <c r="AA719" s="48" t="str">
        <f t="shared" si="44"/>
        <v xml:space="preserve"> </v>
      </c>
      <c r="AB719" s="28"/>
      <c r="AD719" s="26"/>
      <c r="AE719" s="26"/>
    </row>
    <row r="720" spans="1:35" x14ac:dyDescent="0.2">
      <c r="A720" s="1" t="s">
        <v>551</v>
      </c>
      <c r="D720" s="33"/>
      <c r="E720" s="59"/>
      <c r="F720" s="30"/>
      <c r="G720" s="30"/>
      <c r="H720" s="19"/>
      <c r="I720" s="19"/>
      <c r="J720" s="19"/>
      <c r="K720" s="19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3" t="str">
        <f t="shared" si="45"/>
        <v xml:space="preserve"> </v>
      </c>
      <c r="Y720" s="23" t="str">
        <f t="shared" si="46"/>
        <v xml:space="preserve"> </v>
      </c>
      <c r="Z720" s="23" t="str">
        <f t="shared" si="47"/>
        <v xml:space="preserve"> </v>
      </c>
      <c r="AA720" s="48" t="str">
        <f t="shared" si="44"/>
        <v xml:space="preserve"> </v>
      </c>
      <c r="AB720" s="26"/>
      <c r="AD720" s="26"/>
      <c r="AE720" s="26"/>
    </row>
    <row r="721" spans="1:36" x14ac:dyDescent="0.2">
      <c r="D721" s="33"/>
      <c r="E721" s="59"/>
      <c r="F721" s="30"/>
      <c r="G721" s="30"/>
      <c r="H721" s="19"/>
      <c r="I721" s="19"/>
      <c r="J721" s="19"/>
      <c r="K721" s="19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3" t="str">
        <f t="shared" si="45"/>
        <v xml:space="preserve"> </v>
      </c>
      <c r="Y721" s="23" t="str">
        <f t="shared" si="46"/>
        <v xml:space="preserve"> </v>
      </c>
      <c r="Z721" s="23" t="str">
        <f t="shared" si="47"/>
        <v xml:space="preserve"> </v>
      </c>
      <c r="AA721" s="48" t="str">
        <f t="shared" si="44"/>
        <v xml:space="preserve"> </v>
      </c>
      <c r="AB721" s="26"/>
      <c r="AD721" s="26"/>
      <c r="AE721" s="26"/>
    </row>
    <row r="722" spans="1:36" x14ac:dyDescent="0.2">
      <c r="C722" s="19" t="s">
        <v>547</v>
      </c>
      <c r="D722" s="20" t="s">
        <v>548</v>
      </c>
      <c r="E722" s="59">
        <v>39479</v>
      </c>
      <c r="F722" s="25">
        <v>284</v>
      </c>
      <c r="G722" s="20">
        <v>4</v>
      </c>
      <c r="H722" s="19"/>
      <c r="I722" s="26">
        <v>-6.2E-2</v>
      </c>
      <c r="J722" s="26">
        <v>0.01</v>
      </c>
      <c r="K722" s="26">
        <v>-1.2999999999999999E-2</v>
      </c>
      <c r="L722" s="26">
        <v>-1.83E-2</v>
      </c>
      <c r="M722" s="26">
        <v>8.6900000000000005E-2</v>
      </c>
      <c r="N722" s="26">
        <v>9.1399999999999995E-2</v>
      </c>
      <c r="O722" s="26">
        <v>0.1023</v>
      </c>
      <c r="P722" s="26">
        <v>4.53E-2</v>
      </c>
      <c r="Q722" s="26">
        <v>6.3299999999999995E-2</v>
      </c>
      <c r="R722" s="26">
        <v>-9.1800000000000007E-2</v>
      </c>
      <c r="S722" s="26">
        <v>2.46E-2</v>
      </c>
      <c r="T722" s="26">
        <v>-7.1999999999999995E-2</v>
      </c>
      <c r="U722" s="26">
        <v>7.0000000000000001E-3</v>
      </c>
      <c r="V722" s="26"/>
      <c r="W722" s="26"/>
      <c r="X722" s="23" t="str">
        <f t="shared" si="45"/>
        <v xml:space="preserve"> </v>
      </c>
      <c r="Y722" s="23" t="str">
        <f t="shared" si="46"/>
        <v xml:space="preserve"> </v>
      </c>
      <c r="Z722" s="23" t="str">
        <f t="shared" si="47"/>
        <v xml:space="preserve"> </v>
      </c>
      <c r="AA722" s="48" t="str">
        <f t="shared" si="44"/>
        <v xml:space="preserve"> </v>
      </c>
      <c r="AB722" s="28">
        <v>6.0000000000000001E-3</v>
      </c>
      <c r="AC722" s="29" t="s">
        <v>11</v>
      </c>
      <c r="AD722" s="26">
        <v>7.6E-3</v>
      </c>
      <c r="AE722" s="32"/>
    </row>
    <row r="723" spans="1:36" x14ac:dyDescent="0.2">
      <c r="E723" s="59"/>
      <c r="F723" s="30"/>
      <c r="G723" s="30"/>
      <c r="H723" s="23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3" t="str">
        <f t="shared" si="45"/>
        <v xml:space="preserve"> </v>
      </c>
      <c r="Y723" s="23" t="str">
        <f t="shared" si="46"/>
        <v xml:space="preserve"> </v>
      </c>
      <c r="Z723" s="23" t="str">
        <f t="shared" si="47"/>
        <v xml:space="preserve"> </v>
      </c>
      <c r="AA723" s="48" t="str">
        <f t="shared" si="44"/>
        <v xml:space="preserve"> </v>
      </c>
      <c r="AB723" s="26"/>
      <c r="AD723" s="26"/>
    </row>
    <row r="724" spans="1:36" x14ac:dyDescent="0.2">
      <c r="E724" s="59"/>
      <c r="F724" s="30"/>
      <c r="G724" s="30"/>
      <c r="H724" s="23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3" t="str">
        <f t="shared" si="45"/>
        <v xml:space="preserve"> </v>
      </c>
      <c r="Y724" s="23" t="str">
        <f t="shared" si="46"/>
        <v xml:space="preserve"> </v>
      </c>
      <c r="Z724" s="23" t="str">
        <f t="shared" si="47"/>
        <v xml:space="preserve"> </v>
      </c>
      <c r="AA724" s="48" t="str">
        <f t="shared" si="44"/>
        <v xml:space="preserve"> </v>
      </c>
      <c r="AB724" s="26"/>
      <c r="AD724" s="26"/>
    </row>
    <row r="725" spans="1:36" x14ac:dyDescent="0.2">
      <c r="A725" s="1" t="s">
        <v>1293</v>
      </c>
      <c r="E725" s="59"/>
      <c r="F725" s="30"/>
      <c r="G725" s="30"/>
      <c r="H725" s="23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3" t="str">
        <f t="shared" si="45"/>
        <v xml:space="preserve"> </v>
      </c>
      <c r="Y725" s="23" t="str">
        <f t="shared" si="46"/>
        <v xml:space="preserve"> </v>
      </c>
      <c r="Z725" s="23" t="str">
        <f t="shared" si="47"/>
        <v xml:space="preserve"> </v>
      </c>
      <c r="AA725" s="48" t="str">
        <f t="shared" si="44"/>
        <v xml:space="preserve"> </v>
      </c>
      <c r="AB725" s="26"/>
      <c r="AD725" s="26"/>
    </row>
    <row r="726" spans="1:36" x14ac:dyDescent="0.2">
      <c r="X726" s="23" t="str">
        <f t="shared" si="45"/>
        <v xml:space="preserve"> </v>
      </c>
      <c r="Y726" s="23" t="str">
        <f t="shared" si="46"/>
        <v xml:space="preserve"> </v>
      </c>
      <c r="Z726" s="23" t="str">
        <f t="shared" si="47"/>
        <v xml:space="preserve"> </v>
      </c>
      <c r="AA726" s="48" t="str">
        <f t="shared" si="44"/>
        <v xml:space="preserve"> </v>
      </c>
    </row>
    <row r="727" spans="1:36" x14ac:dyDescent="0.2">
      <c r="C727" s="19" t="s">
        <v>58</v>
      </c>
      <c r="D727" s="20" t="s">
        <v>936</v>
      </c>
      <c r="E727" s="59">
        <v>37297</v>
      </c>
      <c r="F727" s="6">
        <v>250</v>
      </c>
      <c r="G727" s="30">
        <v>4</v>
      </c>
      <c r="H727" s="26">
        <v>-8.5800000000000001E-2</v>
      </c>
      <c r="I727" s="26">
        <v>0.18379999999999999</v>
      </c>
      <c r="J727" s="26">
        <v>6.7299999999999999E-2</v>
      </c>
      <c r="K727" s="26">
        <v>-9.9500000000000005E-2</v>
      </c>
      <c r="L727" s="26">
        <v>0.18490000000000001</v>
      </c>
      <c r="M727" s="26">
        <v>0.12570000000000001</v>
      </c>
      <c r="N727" s="26">
        <v>6.1400000000000003E-2</v>
      </c>
      <c r="O727" s="26">
        <v>6.7199999999999996E-2</v>
      </c>
      <c r="P727" s="26">
        <v>5.9700000000000003E-2</v>
      </c>
      <c r="Q727" s="26">
        <v>7.1499999999999994E-2</v>
      </c>
      <c r="R727" s="26">
        <v>-9.7299999999999998E-2</v>
      </c>
      <c r="S727" s="26">
        <v>0.1011</v>
      </c>
      <c r="T727" s="26">
        <v>-2.8000000000000001E-2</v>
      </c>
      <c r="U727" s="26">
        <v>0.109</v>
      </c>
      <c r="V727" s="26">
        <v>-9.6000000000000002E-2</v>
      </c>
      <c r="W727" s="26">
        <v>0.10979999999999999</v>
      </c>
      <c r="X727" s="23">
        <f t="shared" si="45"/>
        <v>0.91811800256925347</v>
      </c>
      <c r="Y727" s="23">
        <f t="shared" si="46"/>
        <v>0.66061615830430243</v>
      </c>
      <c r="Z727" s="23">
        <f t="shared" si="47"/>
        <v>0.55633771816016231</v>
      </c>
      <c r="AA727" s="48">
        <f t="shared" si="44"/>
        <v>4.1549003130555873E-2</v>
      </c>
      <c r="AB727" s="26">
        <v>1.9E-2</v>
      </c>
      <c r="AC727" s="20" t="s">
        <v>937</v>
      </c>
      <c r="AD727" s="26">
        <v>2.0899999999999998E-2</v>
      </c>
      <c r="AE727" s="20" t="s">
        <v>11</v>
      </c>
    </row>
    <row r="728" spans="1:36" x14ac:dyDescent="0.2">
      <c r="A728" s="4"/>
      <c r="B728" s="4"/>
      <c r="C728" s="4" t="s">
        <v>1563</v>
      </c>
      <c r="D728" s="5" t="s">
        <v>532</v>
      </c>
      <c r="E728" s="57">
        <v>41639</v>
      </c>
      <c r="F728" s="6">
        <v>371</v>
      </c>
      <c r="G728" s="6">
        <v>4</v>
      </c>
      <c r="H728" s="5"/>
      <c r="I728" s="5"/>
      <c r="J728" s="5"/>
      <c r="K728" s="5"/>
      <c r="L728" s="5"/>
      <c r="M728" s="5"/>
      <c r="N728" s="8">
        <v>5.4899999999999997E-2</v>
      </c>
      <c r="O728" s="8">
        <v>4.02E-2</v>
      </c>
      <c r="P728" s="8">
        <v>5.2299999999999999E-2</v>
      </c>
      <c r="Q728" s="8">
        <v>6.0100000000000001E-2</v>
      </c>
      <c r="R728" s="8">
        <v>-5.9499999999999997E-2</v>
      </c>
      <c r="S728" s="8">
        <v>7.1099999999999997E-2</v>
      </c>
      <c r="T728" s="8">
        <v>-3.1E-2</v>
      </c>
      <c r="U728" s="8">
        <v>4.4999999999999998E-2</v>
      </c>
      <c r="V728" s="8">
        <v>-7.8E-2</v>
      </c>
      <c r="W728" s="8">
        <v>7.3999999999999996E-2</v>
      </c>
      <c r="X728" s="23" t="str">
        <f t="shared" si="45"/>
        <v xml:space="preserve"> </v>
      </c>
      <c r="Y728" s="23" t="str">
        <f t="shared" si="46"/>
        <v xml:space="preserve"> </v>
      </c>
      <c r="Z728" s="23" t="str">
        <f t="shared" si="47"/>
        <v xml:space="preserve"> </v>
      </c>
      <c r="AA728" s="48" t="str">
        <f t="shared" si="44"/>
        <v xml:space="preserve"> </v>
      </c>
      <c r="AB728" s="8">
        <v>1.2999999999999999E-2</v>
      </c>
      <c r="AC728" s="5" t="s">
        <v>11</v>
      </c>
      <c r="AD728" s="8">
        <v>1.7500000000000002E-2</v>
      </c>
      <c r="AE728" s="5" t="s">
        <v>11</v>
      </c>
      <c r="AF728" s="4"/>
      <c r="AG728" s="4"/>
      <c r="AH728" s="4"/>
      <c r="AI728" s="4"/>
      <c r="AJ728" s="4"/>
    </row>
    <row r="729" spans="1:36" x14ac:dyDescent="0.2">
      <c r="A729" s="4"/>
      <c r="B729" s="4"/>
      <c r="C729" s="4" t="s">
        <v>1257</v>
      </c>
      <c r="D729" s="5" t="s">
        <v>1258</v>
      </c>
      <c r="E729" s="57">
        <v>37742</v>
      </c>
      <c r="F729" s="6">
        <v>70</v>
      </c>
      <c r="G729" s="6">
        <v>4</v>
      </c>
      <c r="H729" s="5"/>
      <c r="I729" s="8">
        <v>6.5000000000000002E-2</v>
      </c>
      <c r="J729" s="8">
        <v>3.3000000000000002E-2</v>
      </c>
      <c r="K729" s="8">
        <v>-6.6000000000000003E-2</v>
      </c>
      <c r="L729" s="8">
        <v>5.6000000000000001E-2</v>
      </c>
      <c r="M729" s="8">
        <v>4.9000000000000002E-2</v>
      </c>
      <c r="N729" s="8">
        <v>4.7E-2</v>
      </c>
      <c r="O729" s="8">
        <v>4.2999999999999997E-2</v>
      </c>
      <c r="P729" s="8">
        <v>1.7000000000000001E-2</v>
      </c>
      <c r="Q729" s="8">
        <v>3.1E-2</v>
      </c>
      <c r="R729" s="8">
        <v>-4.8000000000000001E-2</v>
      </c>
      <c r="S729" s="8">
        <v>6.8900000000000003E-2</v>
      </c>
      <c r="T729" s="8">
        <v>-3.2000000000000001E-2</v>
      </c>
      <c r="U729" s="8">
        <v>4.2999999999999997E-2</v>
      </c>
      <c r="V729" s="8">
        <v>-7.8899999999999998E-2</v>
      </c>
      <c r="W729" s="8">
        <v>7.2300000000000003E-2</v>
      </c>
      <c r="X729" s="23" t="str">
        <f t="shared" si="45"/>
        <v xml:space="preserve"> </v>
      </c>
      <c r="Y729" s="23">
        <f t="shared" si="46"/>
        <v>0.20213618652095078</v>
      </c>
      <c r="Z729" s="23">
        <f t="shared" si="47"/>
        <v>0.21882927223345994</v>
      </c>
      <c r="AA729" s="48" t="str">
        <f t="shared" si="44"/>
        <v xml:space="preserve"> </v>
      </c>
      <c r="AB729" s="8">
        <v>1.4E-2</v>
      </c>
      <c r="AC729" s="5" t="s">
        <v>11</v>
      </c>
      <c r="AD729" s="8">
        <v>1.9E-2</v>
      </c>
      <c r="AE729" s="5" t="s">
        <v>11</v>
      </c>
      <c r="AF729" s="4"/>
      <c r="AG729" s="4"/>
      <c r="AH729" s="4"/>
      <c r="AI729" s="4"/>
      <c r="AJ729" s="4"/>
    </row>
    <row r="730" spans="1:36" x14ac:dyDescent="0.2">
      <c r="C730" s="19" t="s">
        <v>1867</v>
      </c>
      <c r="D730" s="33" t="s">
        <v>1295</v>
      </c>
      <c r="E730" s="59">
        <v>41110</v>
      </c>
      <c r="F730" s="30">
        <v>100</v>
      </c>
      <c r="G730" s="30">
        <v>3</v>
      </c>
      <c r="H730" s="19"/>
      <c r="I730" s="19"/>
      <c r="J730" s="19"/>
      <c r="K730" s="19"/>
      <c r="L730" s="26">
        <v>1.6E-2</v>
      </c>
      <c r="M730" s="26">
        <v>6.9699999999999998E-2</v>
      </c>
      <c r="N730" s="26">
        <v>2.6100000000000002E-2</v>
      </c>
      <c r="O730" s="26">
        <v>4.4000000000000003E-3</v>
      </c>
      <c r="P730" s="26">
        <v>4.8899999999999999E-2</v>
      </c>
      <c r="Q730" s="26">
        <v>3.56E-2</v>
      </c>
      <c r="R730" s="26">
        <v>-4.0800000000000003E-2</v>
      </c>
      <c r="S730" s="26">
        <v>3.5700000000000003E-2</v>
      </c>
      <c r="T730" s="26">
        <v>1.7999999999999999E-2</v>
      </c>
      <c r="U730" s="26">
        <v>1.9E-2</v>
      </c>
      <c r="V730" s="26">
        <v>-6.0999999999999999E-2</v>
      </c>
      <c r="W730" s="26">
        <v>9.35E-2</v>
      </c>
      <c r="X730" s="23" t="str">
        <f t="shared" si="45"/>
        <v xml:space="preserve"> </v>
      </c>
      <c r="Y730" s="23" t="str">
        <f t="shared" si="46"/>
        <v xml:space="preserve"> </v>
      </c>
      <c r="Z730" s="23">
        <f t="shared" si="47"/>
        <v>0.26716743260995002</v>
      </c>
      <c r="AA730" s="48" t="str">
        <f t="shared" si="44"/>
        <v xml:space="preserve"> </v>
      </c>
      <c r="AB730" s="26">
        <v>1.4E-2</v>
      </c>
      <c r="AC730" s="20" t="s">
        <v>11</v>
      </c>
      <c r="AD730" s="26">
        <v>1.77E-2</v>
      </c>
      <c r="AE730" s="26" t="s">
        <v>11</v>
      </c>
    </row>
    <row r="731" spans="1:36" x14ac:dyDescent="0.2">
      <c r="C731" s="19" t="s">
        <v>205</v>
      </c>
      <c r="D731" s="20" t="s">
        <v>206</v>
      </c>
      <c r="E731" s="59">
        <v>37587</v>
      </c>
      <c r="F731" s="30">
        <v>245</v>
      </c>
      <c r="G731" s="30">
        <v>3</v>
      </c>
      <c r="H731" s="23">
        <v>-0.17080000000000001</v>
      </c>
      <c r="I731" s="26">
        <v>2.6800000000000001E-2</v>
      </c>
      <c r="J731" s="26">
        <v>6.1100000000000002E-2</v>
      </c>
      <c r="K731" s="26">
        <v>-6.7900000000000002E-2</v>
      </c>
      <c r="L731" s="26">
        <v>6.6299999999999998E-2</v>
      </c>
      <c r="M731" s="26">
        <v>7.6799999999999993E-2</v>
      </c>
      <c r="N731" s="26">
        <v>8.8499999999999995E-2</v>
      </c>
      <c r="O731" s="26">
        <v>5.2699999999999997E-2</v>
      </c>
      <c r="P731" s="26">
        <v>3.7999999999999999E-2</v>
      </c>
      <c r="Q731" s="26">
        <v>4.5999999999999999E-2</v>
      </c>
      <c r="R731" s="26">
        <v>-6.7000000000000004E-2</v>
      </c>
      <c r="S731" s="26">
        <v>6.4000000000000001E-2</v>
      </c>
      <c r="T731" s="26">
        <v>3.0000000000000001E-3</v>
      </c>
      <c r="U731" s="26">
        <v>5.0999999999999997E-2</v>
      </c>
      <c r="V731" s="26">
        <v>-0.115</v>
      </c>
      <c r="W731" s="26">
        <v>8.1000000000000003E-2</v>
      </c>
      <c r="X731" s="23">
        <f t="shared" si="45"/>
        <v>0.20430478461983892</v>
      </c>
      <c r="Y731" s="23">
        <f t="shared" si="46"/>
        <v>0.33301471578124509</v>
      </c>
      <c r="Z731" s="23">
        <f t="shared" si="47"/>
        <v>0.34119839994205914</v>
      </c>
      <c r="AA731" s="48">
        <f t="shared" si="44"/>
        <v>1.168666528421114E-2</v>
      </c>
      <c r="AB731" s="28">
        <v>1.6E-2</v>
      </c>
      <c r="AC731" s="20" t="s">
        <v>207</v>
      </c>
      <c r="AD731" s="26">
        <v>1.9599999999999999E-2</v>
      </c>
      <c r="AE731" s="26" t="s">
        <v>11</v>
      </c>
    </row>
    <row r="732" spans="1:36" x14ac:dyDescent="0.2">
      <c r="C732" s="19" t="s">
        <v>1038</v>
      </c>
      <c r="D732" s="20" t="s">
        <v>1039</v>
      </c>
      <c r="E732" s="59">
        <v>39380</v>
      </c>
      <c r="F732" s="30">
        <v>28</v>
      </c>
      <c r="G732" s="30">
        <v>4</v>
      </c>
      <c r="H732" s="26">
        <v>-3.3E-3</v>
      </c>
      <c r="I732" s="26">
        <v>7.5999999999999998E-2</v>
      </c>
      <c r="J732" s="26">
        <v>3.0300000000000001E-2</v>
      </c>
      <c r="K732" s="26">
        <v>-4.3499999999999997E-2</v>
      </c>
      <c r="L732" s="26">
        <v>6.4899999999999999E-2</v>
      </c>
      <c r="M732" s="26">
        <v>2.7199999999999998E-2</v>
      </c>
      <c r="N732" s="26">
        <v>-6.4999999999999997E-3</v>
      </c>
      <c r="O732" s="26">
        <v>4.0399999999999998E-2</v>
      </c>
      <c r="P732" s="26">
        <v>2.1000000000000001E-2</v>
      </c>
      <c r="Q732" s="26">
        <v>7.9699999999999993E-2</v>
      </c>
      <c r="R732" s="26">
        <v>-2.7099999999999999E-2</v>
      </c>
      <c r="S732" s="26">
        <v>1.2699999999999999E-2</v>
      </c>
      <c r="T732" s="26">
        <v>3.3000000000000002E-2</v>
      </c>
      <c r="U732" s="26">
        <v>7.9000000000000001E-2</v>
      </c>
      <c r="V732" s="26">
        <v>-1.7000000000000001E-2</v>
      </c>
      <c r="W732" s="26">
        <v>-3.5000000000000003E-2</v>
      </c>
      <c r="X732" s="23">
        <f t="shared" si="45"/>
        <v>0.37226475998545649</v>
      </c>
      <c r="Y732" s="23">
        <f t="shared" si="46"/>
        <v>0.24193103890320455</v>
      </c>
      <c r="Z732" s="23">
        <f t="shared" si="47"/>
        <v>0.21928064524851987</v>
      </c>
      <c r="AA732" s="48">
        <f t="shared" si="44"/>
        <v>1.9975803827746885E-2</v>
      </c>
      <c r="AB732" s="26">
        <v>1.4999999999999999E-2</v>
      </c>
      <c r="AC732" s="20" t="s">
        <v>248</v>
      </c>
      <c r="AD732" s="26">
        <v>1.4999999999999999E-2</v>
      </c>
      <c r="AE732" s="20" t="s">
        <v>11</v>
      </c>
    </row>
    <row r="733" spans="1:36" x14ac:dyDescent="0.2">
      <c r="A733" s="4"/>
      <c r="B733" s="4"/>
      <c r="C733" s="4" t="s">
        <v>28</v>
      </c>
      <c r="D733" s="5" t="s">
        <v>40</v>
      </c>
      <c r="E733" s="57">
        <v>36840</v>
      </c>
      <c r="F733" s="6">
        <v>2650</v>
      </c>
      <c r="G733" s="6">
        <v>4</v>
      </c>
      <c r="H733" s="7">
        <v>-6.9000000000000006E-2</v>
      </c>
      <c r="I733" s="8">
        <v>0.16800000000000001</v>
      </c>
      <c r="J733" s="8">
        <v>4.4999999999999998E-2</v>
      </c>
      <c r="K733" s="8">
        <v>-8.9999999999999993E-3</v>
      </c>
      <c r="L733" s="8">
        <v>0.10100000000000001</v>
      </c>
      <c r="M733" s="8">
        <v>0.109</v>
      </c>
      <c r="N733" s="8">
        <v>4.2000000000000003E-2</v>
      </c>
      <c r="O733" s="8">
        <v>2.8500000000000001E-2</v>
      </c>
      <c r="P733" s="8">
        <v>2.3599999999999999E-2</v>
      </c>
      <c r="Q733" s="8">
        <v>4.8099999999999997E-2</v>
      </c>
      <c r="R733" s="8">
        <v>-6.4000000000000001E-2</v>
      </c>
      <c r="S733" s="29">
        <v>7.85E-2</v>
      </c>
      <c r="T733" s="29">
        <v>-4.2599999999999999E-2</v>
      </c>
      <c r="U733" s="29">
        <v>7.17E-2</v>
      </c>
      <c r="V733" s="29">
        <v>-3.1E-2</v>
      </c>
      <c r="W733" s="29">
        <v>8.5999999999999993E-2</v>
      </c>
      <c r="X733" s="23">
        <f t="shared" si="45"/>
        <v>0.72314808347134707</v>
      </c>
      <c r="Y733" s="23">
        <f t="shared" si="46"/>
        <v>0.5164000397480446</v>
      </c>
      <c r="Z733" s="23">
        <f t="shared" si="47"/>
        <v>0.38980162034884769</v>
      </c>
      <c r="AA733" s="48">
        <f t="shared" si="44"/>
        <v>3.4594493459190412E-2</v>
      </c>
      <c r="AB733" s="8">
        <v>1.41E-2</v>
      </c>
      <c r="AC733" s="5" t="s">
        <v>11</v>
      </c>
      <c r="AD733" s="8">
        <v>1.41E-2</v>
      </c>
      <c r="AE733" s="5" t="s">
        <v>11</v>
      </c>
      <c r="AF733" s="4"/>
      <c r="AG733" s="4"/>
      <c r="AH733" s="4"/>
      <c r="AI733" s="4"/>
      <c r="AJ733" s="4"/>
    </row>
    <row r="734" spans="1:36" x14ac:dyDescent="0.2">
      <c r="A734" s="4"/>
      <c r="B734" s="4"/>
      <c r="C734" s="4" t="s">
        <v>1695</v>
      </c>
      <c r="D734" s="5" t="s">
        <v>416</v>
      </c>
      <c r="E734" s="57">
        <v>39598</v>
      </c>
      <c r="F734" s="6">
        <v>928</v>
      </c>
      <c r="G734" s="6">
        <v>4</v>
      </c>
      <c r="H734" s="8">
        <v>-7.3899999999999993E-2</v>
      </c>
      <c r="I734" s="8">
        <v>0.215</v>
      </c>
      <c r="J734" s="8">
        <v>7.5999999999999998E-2</v>
      </c>
      <c r="K734" s="8">
        <v>-6.8000000000000005E-2</v>
      </c>
      <c r="L734" s="8">
        <v>0.13500000000000001</v>
      </c>
      <c r="M734" s="8">
        <v>8.3000000000000004E-2</v>
      </c>
      <c r="N734" s="8">
        <v>4.4999999999999998E-2</v>
      </c>
      <c r="O734" s="8">
        <v>2.3E-2</v>
      </c>
      <c r="P734" s="8">
        <v>4.4999999999999998E-2</v>
      </c>
      <c r="Q734" s="8">
        <v>5.6599999999999998E-2</v>
      </c>
      <c r="R734" s="8">
        <v>-9.0999999999999998E-2</v>
      </c>
      <c r="S734" s="8">
        <v>9.2999999999999999E-2</v>
      </c>
      <c r="T734" s="8">
        <v>3.5000000000000003E-2</v>
      </c>
      <c r="U734" s="8">
        <v>5.5E-2</v>
      </c>
      <c r="V734" s="8">
        <v>-0.108</v>
      </c>
      <c r="W734" s="8">
        <v>9.5000000000000001E-2</v>
      </c>
      <c r="X734" s="23">
        <f t="shared" si="45"/>
        <v>0.73484753392026692</v>
      </c>
      <c r="Y734" s="23">
        <f t="shared" si="46"/>
        <v>0.43289669053185942</v>
      </c>
      <c r="Z734" s="23">
        <f t="shared" si="47"/>
        <v>0.35457515506594572</v>
      </c>
      <c r="AA734" s="48">
        <f t="shared" si="44"/>
        <v>3.5032131126525812E-2</v>
      </c>
      <c r="AB734" s="8">
        <v>1.4999999999999999E-2</v>
      </c>
      <c r="AC734" s="5" t="s">
        <v>11</v>
      </c>
      <c r="AD734" s="8">
        <v>1.4999999999999999E-2</v>
      </c>
      <c r="AE734" s="5" t="s">
        <v>11</v>
      </c>
      <c r="AF734" s="4"/>
      <c r="AG734" s="4"/>
      <c r="AH734" s="4"/>
      <c r="AI734" s="4"/>
      <c r="AJ734" s="4"/>
    </row>
    <row r="735" spans="1:36" x14ac:dyDescent="0.2">
      <c r="A735" s="4"/>
      <c r="B735" s="4"/>
      <c r="C735" s="4" t="s">
        <v>1696</v>
      </c>
      <c r="D735" s="5" t="s">
        <v>387</v>
      </c>
      <c r="E735" s="57">
        <v>40659</v>
      </c>
      <c r="F735" s="6">
        <v>928</v>
      </c>
      <c r="G735" s="6">
        <v>4</v>
      </c>
      <c r="H735" s="5"/>
      <c r="I735" s="5"/>
      <c r="J735" s="5"/>
      <c r="K735" s="5"/>
      <c r="L735" s="8">
        <v>0.12</v>
      </c>
      <c r="M735" s="8">
        <v>7.4999999999999997E-2</v>
      </c>
      <c r="N735" s="8">
        <v>3.9E-2</v>
      </c>
      <c r="O735" s="8">
        <v>1.7999999999999999E-2</v>
      </c>
      <c r="P735" s="8">
        <v>0.04</v>
      </c>
      <c r="Q735" s="8">
        <v>0.05</v>
      </c>
      <c r="R735" s="8">
        <v>-9.5000000000000001E-2</v>
      </c>
      <c r="S735" s="8">
        <v>8.7999999999999995E-2</v>
      </c>
      <c r="T735" s="8">
        <v>0.03</v>
      </c>
      <c r="U735" s="8">
        <v>0.05</v>
      </c>
      <c r="V735" s="8"/>
      <c r="W735" s="8"/>
      <c r="X735" s="23" t="str">
        <f t="shared" si="45"/>
        <v xml:space="preserve"> </v>
      </c>
      <c r="Y735" s="23" t="str">
        <f t="shared" si="46"/>
        <v xml:space="preserve"> </v>
      </c>
      <c r="Z735" s="23" t="str">
        <f t="shared" si="47"/>
        <v xml:space="preserve"> </v>
      </c>
      <c r="AA735" s="48" t="str">
        <f t="shared" si="44"/>
        <v xml:space="preserve"> </v>
      </c>
      <c r="AB735" s="8">
        <v>0.02</v>
      </c>
      <c r="AC735" s="5" t="s">
        <v>11</v>
      </c>
      <c r="AD735" s="8">
        <v>0.02</v>
      </c>
      <c r="AE735" s="5" t="s">
        <v>11</v>
      </c>
      <c r="AF735" s="4"/>
      <c r="AG735" s="4"/>
      <c r="AH735" s="4"/>
      <c r="AI735" s="4"/>
      <c r="AJ735" s="4"/>
    </row>
    <row r="736" spans="1:36" x14ac:dyDescent="0.2">
      <c r="E736" s="59"/>
      <c r="F736" s="30"/>
      <c r="G736" s="30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3" t="str">
        <f t="shared" si="45"/>
        <v xml:space="preserve"> </v>
      </c>
      <c r="Y736" s="23" t="str">
        <f t="shared" si="46"/>
        <v xml:space="preserve"> </v>
      </c>
      <c r="Z736" s="23" t="str">
        <f t="shared" si="47"/>
        <v xml:space="preserve"> </v>
      </c>
      <c r="AA736" s="48" t="str">
        <f t="shared" si="44"/>
        <v xml:space="preserve"> </v>
      </c>
      <c r="AB736" s="26"/>
      <c r="AD736" s="26"/>
    </row>
    <row r="737" spans="1:36" x14ac:dyDescent="0.2">
      <c r="E737" s="59"/>
      <c r="F737" s="30"/>
      <c r="G737" s="30"/>
      <c r="H737" s="23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3" t="str">
        <f t="shared" si="45"/>
        <v xml:space="preserve"> </v>
      </c>
      <c r="Y737" s="23" t="str">
        <f t="shared" si="46"/>
        <v xml:space="preserve"> </v>
      </c>
      <c r="Z737" s="23" t="str">
        <f t="shared" si="47"/>
        <v xml:space="preserve"> </v>
      </c>
      <c r="AA737" s="48" t="str">
        <f t="shared" si="44"/>
        <v xml:space="preserve"> </v>
      </c>
      <c r="AB737" s="28"/>
      <c r="AD737" s="26"/>
      <c r="AE737" s="26"/>
    </row>
    <row r="738" spans="1:36" x14ac:dyDescent="0.2">
      <c r="A738" s="1" t="s">
        <v>521</v>
      </c>
      <c r="E738" s="59"/>
      <c r="F738" s="30"/>
      <c r="G738" s="30"/>
      <c r="H738" s="23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3" t="str">
        <f t="shared" si="45"/>
        <v xml:space="preserve"> </v>
      </c>
      <c r="Y738" s="23" t="str">
        <f t="shared" si="46"/>
        <v xml:space="preserve"> </v>
      </c>
      <c r="Z738" s="23" t="str">
        <f t="shared" si="47"/>
        <v xml:space="preserve"> </v>
      </c>
      <c r="AA738" s="48" t="str">
        <f t="shared" si="44"/>
        <v xml:space="preserve"> </v>
      </c>
      <c r="AB738" s="28"/>
      <c r="AD738" s="26"/>
      <c r="AE738" s="26"/>
    </row>
    <row r="739" spans="1:36" x14ac:dyDescent="0.2">
      <c r="E739" s="59"/>
      <c r="F739" s="30"/>
      <c r="G739" s="30"/>
      <c r="H739" s="23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3" t="str">
        <f t="shared" si="45"/>
        <v xml:space="preserve"> </v>
      </c>
      <c r="Y739" s="23" t="str">
        <f t="shared" si="46"/>
        <v xml:space="preserve"> </v>
      </c>
      <c r="Z739" s="23" t="str">
        <f t="shared" si="47"/>
        <v xml:space="preserve"> </v>
      </c>
      <c r="AA739" s="48" t="str">
        <f t="shared" si="44"/>
        <v xml:space="preserve"> </v>
      </c>
      <c r="AB739" s="28"/>
      <c r="AD739" s="26"/>
      <c r="AE739" s="26"/>
    </row>
    <row r="740" spans="1:36" x14ac:dyDescent="0.2">
      <c r="C740" s="19" t="s">
        <v>1783</v>
      </c>
      <c r="D740" s="20" t="s">
        <v>148</v>
      </c>
      <c r="E740" s="59">
        <v>40633</v>
      </c>
      <c r="F740" s="30">
        <v>540</v>
      </c>
      <c r="G740" s="30">
        <v>5</v>
      </c>
      <c r="H740" s="23"/>
      <c r="I740" s="26"/>
      <c r="J740" s="26"/>
      <c r="K740" s="26"/>
      <c r="L740" s="26">
        <v>0.14430000000000001</v>
      </c>
      <c r="M740" s="26">
        <v>-0.1363</v>
      </c>
      <c r="N740" s="26">
        <v>5.2600000000000001E-2</v>
      </c>
      <c r="O740" s="26">
        <v>1.6999999999999999E-3</v>
      </c>
      <c r="P740" s="26">
        <v>9.7600000000000006E-2</v>
      </c>
      <c r="Q740" s="26">
        <v>7.2999999999999995E-2</v>
      </c>
      <c r="R740" s="26">
        <v>-0.14369999999999999</v>
      </c>
      <c r="S740" s="26">
        <v>0.18559999999999999</v>
      </c>
      <c r="T740" s="26">
        <v>0.20399999999999999</v>
      </c>
      <c r="U740" s="26">
        <v>-5.2200000000000003E-2</v>
      </c>
      <c r="V740" s="26">
        <v>-9.6000000000000002E-2</v>
      </c>
      <c r="W740" s="26">
        <v>7.7799999999999994E-2</v>
      </c>
      <c r="X740" s="23" t="str">
        <f t="shared" si="45"/>
        <v xml:space="preserve"> </v>
      </c>
      <c r="Y740" s="23" t="str">
        <f t="shared" si="46"/>
        <v xml:space="preserve"> </v>
      </c>
      <c r="Z740" s="23">
        <f t="shared" si="47"/>
        <v>0.21065866590474513</v>
      </c>
      <c r="AA740" s="48" t="str">
        <f t="shared" si="44"/>
        <v xml:space="preserve"> </v>
      </c>
      <c r="AB740" s="26">
        <v>1.8100000000000002E-2</v>
      </c>
      <c r="AC740" s="20" t="s">
        <v>9</v>
      </c>
      <c r="AD740" s="26">
        <v>1.89E-2</v>
      </c>
      <c r="AE740" s="20" t="s">
        <v>11</v>
      </c>
    </row>
    <row r="741" spans="1:36" x14ac:dyDescent="0.2">
      <c r="C741" s="19" t="s">
        <v>516</v>
      </c>
      <c r="D741" s="20" t="s">
        <v>514</v>
      </c>
      <c r="E741" s="59">
        <v>34704</v>
      </c>
      <c r="F741" s="30">
        <v>47</v>
      </c>
      <c r="G741" s="30">
        <v>5</v>
      </c>
      <c r="H741" s="26">
        <v>-0.52900000000000003</v>
      </c>
      <c r="I741" s="26">
        <v>0.72299999999999998</v>
      </c>
      <c r="J741" s="26">
        <v>0.20300000000000001</v>
      </c>
      <c r="K741" s="26">
        <v>-6.4000000000000001E-2</v>
      </c>
      <c r="L741" s="26">
        <v>0.158</v>
      </c>
      <c r="M741" s="26">
        <v>-0.104</v>
      </c>
      <c r="N741" s="26">
        <v>7.6999999999999999E-2</v>
      </c>
      <c r="O741" s="26">
        <v>5.5E-2</v>
      </c>
      <c r="P741" s="26">
        <v>9.4799999999999995E-2</v>
      </c>
      <c r="Q741" s="26">
        <v>4.6800000000000001E-2</v>
      </c>
      <c r="R741" s="26">
        <v>-0.10299999999999999</v>
      </c>
      <c r="S741" s="26">
        <v>0.15840000000000001</v>
      </c>
      <c r="T741" s="26">
        <v>-2.3E-2</v>
      </c>
      <c r="U741" s="26">
        <v>3.4000000000000002E-2</v>
      </c>
      <c r="V741" s="26">
        <v>-0.11849999999999999</v>
      </c>
      <c r="W741" s="26">
        <v>3.5999999999999997E-2</v>
      </c>
      <c r="X741" s="23">
        <f t="shared" si="45"/>
        <v>0.18352943018374046</v>
      </c>
      <c r="Y741" s="23">
        <f t="shared" si="46"/>
        <v>0.212292029632692</v>
      </c>
      <c r="Z741" s="23">
        <f t="shared" si="47"/>
        <v>0.11846614191936089</v>
      </c>
      <c r="AA741" s="48">
        <f t="shared" si="44"/>
        <v>1.0586963011059547E-2</v>
      </c>
      <c r="AB741" s="26">
        <v>1.47E-2</v>
      </c>
      <c r="AC741" s="20" t="s">
        <v>515</v>
      </c>
      <c r="AD741" s="26">
        <v>1.47E-2</v>
      </c>
      <c r="AE741" s="26" t="s">
        <v>11</v>
      </c>
    </row>
    <row r="742" spans="1:36" x14ac:dyDescent="0.2">
      <c r="A742" s="1"/>
      <c r="E742" s="59"/>
      <c r="F742" s="30"/>
      <c r="G742" s="30"/>
      <c r="H742" s="23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3" t="str">
        <f t="shared" si="45"/>
        <v xml:space="preserve"> </v>
      </c>
      <c r="Y742" s="23" t="str">
        <f t="shared" si="46"/>
        <v xml:space="preserve"> </v>
      </c>
      <c r="Z742" s="23" t="str">
        <f t="shared" si="47"/>
        <v xml:space="preserve"> </v>
      </c>
      <c r="AA742" s="48" t="str">
        <f t="shared" si="44"/>
        <v xml:space="preserve"> </v>
      </c>
      <c r="AB742" s="26"/>
      <c r="AD742" s="26"/>
    </row>
    <row r="743" spans="1:36" x14ac:dyDescent="0.2">
      <c r="X743" s="23" t="str">
        <f t="shared" si="45"/>
        <v xml:space="preserve"> </v>
      </c>
      <c r="Y743" s="23" t="str">
        <f t="shared" si="46"/>
        <v xml:space="preserve"> </v>
      </c>
      <c r="Z743" s="23" t="str">
        <f t="shared" si="47"/>
        <v xml:space="preserve"> </v>
      </c>
      <c r="AA743" s="48" t="str">
        <f t="shared" ref="AA743:AA806" si="48" xml:space="preserve">
IF(X743=" "," ",
(1+X743)^(1/16)-1
)</f>
        <v xml:space="preserve"> </v>
      </c>
    </row>
    <row r="744" spans="1:36" x14ac:dyDescent="0.2">
      <c r="A744" s="1" t="s">
        <v>1294</v>
      </c>
      <c r="E744" s="59"/>
      <c r="F744" s="30"/>
      <c r="G744" s="30"/>
      <c r="H744" s="23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3" t="str">
        <f t="shared" si="45"/>
        <v xml:space="preserve"> </v>
      </c>
      <c r="Y744" s="23" t="str">
        <f t="shared" si="46"/>
        <v xml:space="preserve"> </v>
      </c>
      <c r="Z744" s="23" t="str">
        <f t="shared" si="47"/>
        <v xml:space="preserve"> </v>
      </c>
      <c r="AA744" s="48" t="str">
        <f t="shared" si="48"/>
        <v xml:space="preserve"> </v>
      </c>
      <c r="AB744" s="26"/>
      <c r="AD744" s="26"/>
    </row>
    <row r="745" spans="1:36" x14ac:dyDescent="0.2">
      <c r="A745" s="1"/>
      <c r="E745" s="59"/>
      <c r="F745" s="30"/>
      <c r="G745" s="30"/>
      <c r="H745" s="23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3" t="str">
        <f t="shared" si="45"/>
        <v xml:space="preserve"> </v>
      </c>
      <c r="Y745" s="23" t="str">
        <f t="shared" si="46"/>
        <v xml:space="preserve"> </v>
      </c>
      <c r="Z745" s="23" t="str">
        <f t="shared" si="47"/>
        <v xml:space="preserve"> </v>
      </c>
      <c r="AA745" s="48" t="str">
        <f t="shared" si="48"/>
        <v xml:space="preserve"> </v>
      </c>
      <c r="AB745" s="26"/>
      <c r="AD745" s="26"/>
    </row>
    <row r="746" spans="1:36" x14ac:dyDescent="0.2">
      <c r="C746" s="19" t="s">
        <v>302</v>
      </c>
      <c r="D746" s="20" t="s">
        <v>303</v>
      </c>
      <c r="E746" s="59">
        <v>34947</v>
      </c>
      <c r="F746" s="25">
        <v>48</v>
      </c>
      <c r="G746" s="25">
        <v>4</v>
      </c>
      <c r="H746" s="26">
        <v>-0.38800000000000001</v>
      </c>
      <c r="I746" s="26">
        <v>0.58299999999999996</v>
      </c>
      <c r="J746" s="26">
        <v>0.17100000000000001</v>
      </c>
      <c r="K746" s="26">
        <v>-0.10199999999999999</v>
      </c>
      <c r="L746" s="26">
        <v>0.23499999999999999</v>
      </c>
      <c r="M746" s="26">
        <v>0.24</v>
      </c>
      <c r="N746" s="26">
        <v>0.04</v>
      </c>
      <c r="O746" s="26">
        <v>1.2999999999999999E-2</v>
      </c>
      <c r="P746" s="26">
        <v>2.9000000000000001E-2</v>
      </c>
      <c r="Q746" s="26">
        <v>0.17699999999999999</v>
      </c>
      <c r="R746" s="26">
        <v>-8.6900000000000005E-2</v>
      </c>
      <c r="S746" s="26">
        <v>0.13</v>
      </c>
      <c r="T746" s="26">
        <v>-0.16689999999999999</v>
      </c>
      <c r="U746" s="26">
        <v>0.193</v>
      </c>
      <c r="V746" s="26">
        <v>-9.5000000000000001E-2</v>
      </c>
      <c r="W746" s="26">
        <v>2.5899999999999999E-2</v>
      </c>
      <c r="X746" s="23">
        <f t="shared" si="45"/>
        <v>0.89529495769294432</v>
      </c>
      <c r="Y746" s="23">
        <f t="shared" si="46"/>
        <v>0.67065807864235638</v>
      </c>
      <c r="Z746" s="23">
        <f t="shared" si="47"/>
        <v>0.50641378379516899</v>
      </c>
      <c r="AA746" s="48">
        <f t="shared" si="48"/>
        <v>4.07700842901908E-2</v>
      </c>
      <c r="AB746" s="26">
        <v>2.392E-2</v>
      </c>
      <c r="AC746" s="20" t="s">
        <v>304</v>
      </c>
      <c r="AD746" s="26">
        <v>2.5999999999999999E-2</v>
      </c>
      <c r="AE746" s="33" t="s">
        <v>11</v>
      </c>
    </row>
    <row r="747" spans="1:36" x14ac:dyDescent="0.2">
      <c r="A747" s="4"/>
      <c r="B747" s="4"/>
      <c r="C747" s="4" t="s">
        <v>153</v>
      </c>
      <c r="D747" s="5" t="s">
        <v>154</v>
      </c>
      <c r="E747" s="57">
        <v>38240</v>
      </c>
      <c r="F747" s="6">
        <v>1020</v>
      </c>
      <c r="G747" s="6">
        <v>4</v>
      </c>
      <c r="H747" s="7">
        <v>-0.23599999999999999</v>
      </c>
      <c r="I747" s="7">
        <v>0.22</v>
      </c>
      <c r="J747" s="7">
        <v>8.5000000000000006E-2</v>
      </c>
      <c r="K747" s="7">
        <v>8.0000000000000002E-3</v>
      </c>
      <c r="L747" s="7">
        <v>0.129</v>
      </c>
      <c r="M747" s="7">
        <v>9.4E-2</v>
      </c>
      <c r="N747" s="7">
        <v>0.03</v>
      </c>
      <c r="O747" s="7">
        <v>0.09</v>
      </c>
      <c r="P747" s="8">
        <v>6.0000000000000001E-3</v>
      </c>
      <c r="Q747" s="8">
        <v>3.9100000000000003E-2</v>
      </c>
      <c r="R747" s="8">
        <v>-7.6899999999999996E-2</v>
      </c>
      <c r="S747" s="8">
        <v>5.21E-2</v>
      </c>
      <c r="T747" s="8">
        <v>5.0000000000000001E-3</v>
      </c>
      <c r="U747" s="8">
        <v>-7.0000000000000001E-3</v>
      </c>
      <c r="V747" s="8">
        <v>-6.5000000000000002E-2</v>
      </c>
      <c r="W747" s="8">
        <v>9.11E-2</v>
      </c>
      <c r="X747" s="23">
        <f t="shared" si="45"/>
        <v>0.46106998856144421</v>
      </c>
      <c r="Y747" s="23">
        <f t="shared" si="46"/>
        <v>0.44473466267748196</v>
      </c>
      <c r="Z747" s="23">
        <f t="shared" si="47"/>
        <v>0.26950267011602658</v>
      </c>
      <c r="AA747" s="48">
        <f t="shared" si="48"/>
        <v>2.398109523394143E-2</v>
      </c>
      <c r="AB747" s="8">
        <v>1.6E-2</v>
      </c>
      <c r="AC747" s="7" t="s">
        <v>9</v>
      </c>
      <c r="AD747" s="8">
        <v>2.1999999999999999E-2</v>
      </c>
      <c r="AE747" s="7" t="s">
        <v>11</v>
      </c>
      <c r="AF747" s="4"/>
      <c r="AG747" s="4"/>
      <c r="AH747" s="4"/>
      <c r="AI747" s="4"/>
      <c r="AJ747" s="4"/>
    </row>
    <row r="748" spans="1:36" x14ac:dyDescent="0.2">
      <c r="C748" s="19" t="s">
        <v>169</v>
      </c>
      <c r="D748" s="20" t="s">
        <v>170</v>
      </c>
      <c r="E748" s="59">
        <v>39512</v>
      </c>
      <c r="F748" s="30">
        <v>399</v>
      </c>
      <c r="G748" s="30">
        <v>4</v>
      </c>
      <c r="H748" s="23">
        <v>-0.22220000000000001</v>
      </c>
      <c r="I748" s="26">
        <v>0.311</v>
      </c>
      <c r="J748" s="27">
        <v>9.0399999999999994E-2</v>
      </c>
      <c r="K748" s="27">
        <v>-6.4000000000000001E-2</v>
      </c>
      <c r="L748" s="27">
        <v>0.1077</v>
      </c>
      <c r="M748" s="27">
        <v>0.1169</v>
      </c>
      <c r="N748" s="27">
        <v>0.06</v>
      </c>
      <c r="O748" s="27">
        <v>6.7799999999999999E-2</v>
      </c>
      <c r="P748" s="28">
        <v>4.2999999999999997E-2</v>
      </c>
      <c r="Q748" s="28">
        <v>1.2E-2</v>
      </c>
      <c r="R748" s="28">
        <v>-7.8E-2</v>
      </c>
      <c r="S748" s="28">
        <v>2.5000000000000001E-2</v>
      </c>
      <c r="T748" s="28">
        <v>-4.7E-2</v>
      </c>
      <c r="U748" s="28">
        <v>8.7999999999999995E-2</v>
      </c>
      <c r="V748" s="28">
        <v>-7.0000000000000007E-2</v>
      </c>
      <c r="W748" s="28">
        <v>5.1999999999999998E-2</v>
      </c>
      <c r="X748" s="23">
        <f t="shared" si="45"/>
        <v>0.47470326659759299</v>
      </c>
      <c r="Y748" s="23">
        <f t="shared" si="46"/>
        <v>0.32631954307612343</v>
      </c>
      <c r="Z748" s="23">
        <f t="shared" si="47"/>
        <v>0.27923450288165741</v>
      </c>
      <c r="AA748" s="48">
        <f t="shared" si="48"/>
        <v>2.4575673338929738E-2</v>
      </c>
      <c r="AB748" s="28">
        <v>1.7999999999999999E-2</v>
      </c>
      <c r="AC748" s="27" t="s">
        <v>171</v>
      </c>
      <c r="AD748" s="28">
        <v>1.7999999999999999E-2</v>
      </c>
      <c r="AE748" s="27" t="s">
        <v>9</v>
      </c>
    </row>
    <row r="749" spans="1:36" x14ac:dyDescent="0.2">
      <c r="C749" s="19" t="s">
        <v>1564</v>
      </c>
      <c r="D749" s="20" t="s">
        <v>422</v>
      </c>
      <c r="E749" s="59">
        <v>40877</v>
      </c>
      <c r="F749" s="30">
        <v>217</v>
      </c>
      <c r="G749" s="30">
        <v>5</v>
      </c>
      <c r="L749" s="26">
        <v>7.4999999999999997E-2</v>
      </c>
      <c r="M749" s="26">
        <v>0.1104</v>
      </c>
      <c r="N749" s="26">
        <v>1.2500000000000001E-2</v>
      </c>
      <c r="O749" s="26">
        <v>1.6E-2</v>
      </c>
      <c r="P749" s="26">
        <v>8.9499999999999996E-2</v>
      </c>
      <c r="Q749" s="26">
        <v>9.8599999999999993E-2</v>
      </c>
      <c r="R749" s="26">
        <v>-0.15590000000000001</v>
      </c>
      <c r="S749" s="26">
        <v>0.17560000000000001</v>
      </c>
      <c r="T749" s="26">
        <v>-4.1000000000000002E-2</v>
      </c>
      <c r="U749" s="26">
        <v>0.247</v>
      </c>
      <c r="V749" s="26">
        <v>-8.1000000000000003E-2</v>
      </c>
      <c r="W749" s="26">
        <v>0.14879999999999999</v>
      </c>
      <c r="X749" s="23" t="str">
        <f t="shared" si="45"/>
        <v xml:space="preserve"> </v>
      </c>
      <c r="Y749" s="23" t="str">
        <f t="shared" si="46"/>
        <v xml:space="preserve"> </v>
      </c>
      <c r="Z749" s="23">
        <f t="shared" si="47"/>
        <v>0.71290587454982468</v>
      </c>
      <c r="AA749" s="48" t="str">
        <f t="shared" si="48"/>
        <v xml:space="preserve"> </v>
      </c>
      <c r="AB749" s="26">
        <v>1.95E-2</v>
      </c>
      <c r="AC749" s="20" t="s">
        <v>423</v>
      </c>
      <c r="AD749" s="26">
        <v>3.4700000000000002E-2</v>
      </c>
      <c r="AE749" s="20" t="s">
        <v>11</v>
      </c>
    </row>
    <row r="750" spans="1:36" x14ac:dyDescent="0.2">
      <c r="C750" s="19" t="s">
        <v>733</v>
      </c>
      <c r="D750" s="20" t="s">
        <v>734</v>
      </c>
      <c r="E750" s="59"/>
      <c r="F750" s="30">
        <f>F751</f>
        <v>328</v>
      </c>
      <c r="G750" s="30">
        <v>5</v>
      </c>
      <c r="I750" s="26">
        <v>0.11899999999999999</v>
      </c>
      <c r="J750" s="26">
        <v>1.7999999999999999E-2</v>
      </c>
      <c r="K750" s="26">
        <v>-8.8999999999999996E-2</v>
      </c>
      <c r="L750" s="26">
        <v>0.115</v>
      </c>
      <c r="M750" s="26">
        <v>0.16500000000000001</v>
      </c>
      <c r="N750" s="26">
        <v>3.4000000000000002E-2</v>
      </c>
      <c r="O750" s="26">
        <v>0.10100000000000001</v>
      </c>
      <c r="P750" s="26">
        <v>3.2000000000000001E-2</v>
      </c>
      <c r="Q750" s="26">
        <v>0.14599999999999999</v>
      </c>
      <c r="R750" s="26">
        <v>-0.14599999999999999</v>
      </c>
      <c r="S750" s="26">
        <v>6.7000000000000002E-3</v>
      </c>
      <c r="T750" s="26">
        <v>8.0000000000000002E-3</v>
      </c>
      <c r="U750" s="26">
        <v>0.128</v>
      </c>
      <c r="V750" s="26">
        <v>-8.2000000000000003E-2</v>
      </c>
      <c r="W750" s="26">
        <v>0.1067</v>
      </c>
      <c r="X750" s="23" t="str">
        <f t="shared" si="45"/>
        <v xml:space="preserve"> </v>
      </c>
      <c r="Y750" s="23">
        <f t="shared" si="46"/>
        <v>0.58230975151573583</v>
      </c>
      <c r="Z750" s="23">
        <f t="shared" si="47"/>
        <v>0.55775179447582435</v>
      </c>
      <c r="AA750" s="48" t="str">
        <f t="shared" si="48"/>
        <v xml:space="preserve"> </v>
      </c>
      <c r="AB750" s="26">
        <v>1.6799999999999999E-2</v>
      </c>
      <c r="AC750" s="20" t="s">
        <v>735</v>
      </c>
      <c r="AD750" s="26">
        <v>3.6700000000000003E-2</v>
      </c>
      <c r="AE750" s="20" t="s">
        <v>11</v>
      </c>
    </row>
    <row r="751" spans="1:36" x14ac:dyDescent="0.2">
      <c r="C751" s="19" t="s">
        <v>1868</v>
      </c>
      <c r="D751" s="20" t="s">
        <v>459</v>
      </c>
      <c r="E751" s="59">
        <v>39447</v>
      </c>
      <c r="F751" s="30">
        <v>328</v>
      </c>
      <c r="G751" s="30">
        <v>5</v>
      </c>
      <c r="H751" s="26">
        <v>-3.3000000000000002E-2</v>
      </c>
      <c r="I751" s="26">
        <v>0.112</v>
      </c>
      <c r="J751" s="26">
        <v>-2.1000000000000001E-2</v>
      </c>
      <c r="K751" s="26">
        <v>-9.6000000000000002E-2</v>
      </c>
      <c r="L751" s="26">
        <v>0.109</v>
      </c>
      <c r="M751" s="26">
        <v>0.158</v>
      </c>
      <c r="N751" s="26">
        <v>2.5000000000000001E-2</v>
      </c>
      <c r="O751" s="26">
        <v>9.4E-2</v>
      </c>
      <c r="P751" s="26">
        <v>2.4E-2</v>
      </c>
      <c r="Q751" s="26">
        <v>0.13800000000000001</v>
      </c>
      <c r="R751" s="26">
        <v>-0.153</v>
      </c>
      <c r="S751" s="26">
        <v>-1.2999999999999999E-3</v>
      </c>
      <c r="T751" s="26">
        <v>1E-3</v>
      </c>
      <c r="U751" s="26">
        <v>0.121</v>
      </c>
      <c r="V751" s="26">
        <v>-0.09</v>
      </c>
      <c r="W751" s="26">
        <v>9.7900000000000001E-2</v>
      </c>
      <c r="X751" s="23">
        <f t="shared" si="45"/>
        <v>0.51449632181516103</v>
      </c>
      <c r="Y751" s="23">
        <f t="shared" si="46"/>
        <v>0.4386470840436103</v>
      </c>
      <c r="Z751" s="23">
        <f t="shared" si="47"/>
        <v>0.43500790399906841</v>
      </c>
      <c r="AA751" s="48">
        <f t="shared" si="48"/>
        <v>2.6282123043914307E-2</v>
      </c>
      <c r="AB751" s="28">
        <v>2.2100000000000002E-2</v>
      </c>
      <c r="AC751" s="20" t="s">
        <v>460</v>
      </c>
      <c r="AD751" s="26">
        <v>3.4700000000000002E-2</v>
      </c>
      <c r="AE751" s="20" t="s">
        <v>11</v>
      </c>
    </row>
    <row r="752" spans="1:36" x14ac:dyDescent="0.2">
      <c r="C752" s="19" t="s">
        <v>463</v>
      </c>
      <c r="D752" s="20" t="s">
        <v>1495</v>
      </c>
      <c r="E752" s="59">
        <v>39813</v>
      </c>
      <c r="F752" s="30">
        <v>149.5</v>
      </c>
      <c r="G752" s="30">
        <v>5</v>
      </c>
      <c r="H752" s="26">
        <v>-0.34050000000000002</v>
      </c>
      <c r="I752" s="26">
        <v>0.15329999999999999</v>
      </c>
      <c r="J752" s="26">
        <v>1.9400000000000001E-2</v>
      </c>
      <c r="K752" s="26">
        <v>-0.113</v>
      </c>
      <c r="L752" s="26">
        <v>0.125</v>
      </c>
      <c r="M752" s="26">
        <v>0.19900000000000001</v>
      </c>
      <c r="N752" s="26">
        <v>5.3999999999999999E-2</v>
      </c>
      <c r="O752" s="26">
        <v>0.128</v>
      </c>
      <c r="P752" s="26">
        <v>0.06</v>
      </c>
      <c r="Q752" s="26">
        <v>0.1414</v>
      </c>
      <c r="R752" s="26">
        <v>-0.1726</v>
      </c>
      <c r="S752" s="26">
        <v>6.7999999999999996E-3</v>
      </c>
      <c r="T752" s="26">
        <v>-3.5999999999999997E-2</v>
      </c>
      <c r="U752" s="26">
        <v>0.123</v>
      </c>
      <c r="V752" s="26">
        <v>-9.2999999999999999E-2</v>
      </c>
      <c r="W752" s="26">
        <v>0.1124</v>
      </c>
      <c r="X752" s="23">
        <f t="shared" si="45"/>
        <v>0.21415538786101607</v>
      </c>
      <c r="Y752" s="23">
        <f t="shared" si="46"/>
        <v>0.56593074223692774</v>
      </c>
      <c r="Z752" s="23">
        <f t="shared" si="47"/>
        <v>0.56926543127839424</v>
      </c>
      <c r="AA752" s="48">
        <f t="shared" si="48"/>
        <v>1.2201885494489195E-2</v>
      </c>
      <c r="AB752" s="28">
        <v>2.3E-2</v>
      </c>
      <c r="AC752" s="20" t="s">
        <v>460</v>
      </c>
      <c r="AD752" s="26">
        <v>4.2000000000000003E-2</v>
      </c>
      <c r="AE752" s="20" t="s">
        <v>9</v>
      </c>
    </row>
    <row r="753" spans="1:36" x14ac:dyDescent="0.2">
      <c r="C753" s="19" t="s">
        <v>490</v>
      </c>
      <c r="D753" s="20" t="s">
        <v>491</v>
      </c>
      <c r="E753" s="59">
        <v>37944</v>
      </c>
      <c r="F753" s="30">
        <v>636</v>
      </c>
      <c r="G753" s="30">
        <v>5</v>
      </c>
      <c r="H753" s="26">
        <v>-0.22800000000000001</v>
      </c>
      <c r="I753" s="26">
        <v>0.06</v>
      </c>
      <c r="J753" s="26">
        <v>8.2000000000000003E-2</v>
      </c>
      <c r="K753" s="26">
        <v>-2.5000000000000001E-2</v>
      </c>
      <c r="L753" s="26">
        <v>7.2999999999999995E-2</v>
      </c>
      <c r="M753" s="26">
        <v>7.8E-2</v>
      </c>
      <c r="N753" s="26">
        <v>2.8000000000000001E-2</v>
      </c>
      <c r="O753" s="26">
        <v>4.4999999999999998E-2</v>
      </c>
      <c r="P753" s="26">
        <v>1.2E-2</v>
      </c>
      <c r="Q753" s="26">
        <v>6.0999999999999999E-2</v>
      </c>
      <c r="R753" s="26">
        <v>-0.09</v>
      </c>
      <c r="S753" s="26">
        <v>0.1172</v>
      </c>
      <c r="T753" s="26">
        <v>1.4999999999999999E-2</v>
      </c>
      <c r="U753" s="26">
        <v>7.9000000000000001E-2</v>
      </c>
      <c r="V753" s="26">
        <v>-0.129</v>
      </c>
      <c r="W753" s="26">
        <v>6.2399999999999997E-2</v>
      </c>
      <c r="X753" s="23">
        <f t="shared" si="45"/>
        <v>0.18671067678517894</v>
      </c>
      <c r="Y753" s="23">
        <f t="shared" si="46"/>
        <v>0.34027656317417421</v>
      </c>
      <c r="Z753" s="23">
        <f t="shared" si="47"/>
        <v>0.28112080978246912</v>
      </c>
      <c r="AA753" s="48">
        <f t="shared" si="48"/>
        <v>1.0756523784801297E-2</v>
      </c>
      <c r="AB753" s="28">
        <v>2.1899999999999999E-2</v>
      </c>
      <c r="AC753" s="20" t="s">
        <v>492</v>
      </c>
      <c r="AD753" s="26">
        <v>2.2100000000000002E-2</v>
      </c>
      <c r="AE753" s="20" t="s">
        <v>11</v>
      </c>
    </row>
    <row r="754" spans="1:36" x14ac:dyDescent="0.2">
      <c r="C754" s="19" t="s">
        <v>495</v>
      </c>
      <c r="D754" s="20" t="s">
        <v>496</v>
      </c>
      <c r="E754" s="59">
        <v>39847</v>
      </c>
      <c r="F754" s="30">
        <v>61</v>
      </c>
      <c r="G754" s="30">
        <v>4</v>
      </c>
      <c r="I754" s="26">
        <v>0.24310000000000001</v>
      </c>
      <c r="J754" s="26">
        <v>8.77E-2</v>
      </c>
      <c r="K754" s="26">
        <v>-0.1182</v>
      </c>
      <c r="L754" s="26">
        <v>0.1053</v>
      </c>
      <c r="M754" s="26">
        <v>7.8299999999999995E-2</v>
      </c>
      <c r="N754" s="26">
        <v>3.0300000000000001E-2</v>
      </c>
      <c r="O754" s="26">
        <v>6.7699999999999996E-2</v>
      </c>
      <c r="P754" s="26">
        <v>4.3299999999999998E-2</v>
      </c>
      <c r="Q754" s="26">
        <v>0.1084</v>
      </c>
      <c r="R754" s="26">
        <v>-0.13250000000000001</v>
      </c>
      <c r="S754" s="26">
        <v>0.1658</v>
      </c>
      <c r="T754" s="26">
        <v>-6.0000000000000001E-3</v>
      </c>
      <c r="U754" s="26">
        <v>5.8999999999999997E-2</v>
      </c>
      <c r="V754" s="26">
        <v>-0.16300000000000001</v>
      </c>
      <c r="W754" s="26">
        <v>0.13500000000000001</v>
      </c>
      <c r="X754" s="23" t="str">
        <f t="shared" si="45"/>
        <v xml:space="preserve"> </v>
      </c>
      <c r="Y754" s="23">
        <f t="shared" si="46"/>
        <v>0.35209041860967738</v>
      </c>
      <c r="Z754" s="23">
        <f t="shared" si="47"/>
        <v>0.38725235493391552</v>
      </c>
      <c r="AA754" s="48" t="str">
        <f t="shared" si="48"/>
        <v xml:space="preserve"> </v>
      </c>
      <c r="AB754" s="28">
        <v>2.5000000000000001E-2</v>
      </c>
      <c r="AC754" s="20" t="s">
        <v>497</v>
      </c>
      <c r="AD754" s="26">
        <v>3.2300000000000002E-2</v>
      </c>
      <c r="AE754" s="20" t="s">
        <v>11</v>
      </c>
    </row>
    <row r="755" spans="1:36" x14ac:dyDescent="0.2">
      <c r="C755" s="19" t="s">
        <v>610</v>
      </c>
      <c r="D755" s="20" t="s">
        <v>611</v>
      </c>
      <c r="E755" s="59">
        <v>41194</v>
      </c>
      <c r="F755" s="30">
        <v>24</v>
      </c>
      <c r="G755" s="30">
        <v>5</v>
      </c>
      <c r="H755" s="26"/>
      <c r="I755" s="26"/>
      <c r="J755" s="26"/>
      <c r="K755" s="26"/>
      <c r="L755" s="26">
        <v>3.5400000000000001E-2</v>
      </c>
      <c r="M755" s="26">
        <v>0.16339999999999999</v>
      </c>
      <c r="N755" s="26">
        <v>7.2999999999999995E-2</v>
      </c>
      <c r="O755" s="26">
        <v>5.16E-2</v>
      </c>
      <c r="P755" s="26">
        <v>4.1700000000000001E-2</v>
      </c>
      <c r="Q755" s="26">
        <v>6.2E-2</v>
      </c>
      <c r="R755" s="26">
        <v>-0.14169999999999999</v>
      </c>
      <c r="S755" s="26">
        <v>0.17530000000000001</v>
      </c>
      <c r="T755" s="26">
        <v>8.9999999999999993E-3</v>
      </c>
      <c r="U755" s="26">
        <v>0.154</v>
      </c>
      <c r="V755" s="26">
        <v>-0.11899999999999999</v>
      </c>
      <c r="W755" s="26">
        <v>0.246</v>
      </c>
      <c r="X755" s="23" t="str">
        <f t="shared" si="45"/>
        <v xml:space="preserve"> </v>
      </c>
      <c r="Y755" s="23" t="str">
        <f t="shared" si="46"/>
        <v xml:space="preserve"> </v>
      </c>
      <c r="Z755" s="23">
        <f t="shared" si="47"/>
        <v>0.87251503831543986</v>
      </c>
      <c r="AA755" s="48" t="str">
        <f t="shared" si="48"/>
        <v xml:space="preserve"> </v>
      </c>
      <c r="AB755" s="28">
        <v>1.7000000000000001E-2</v>
      </c>
      <c r="AC755" s="20" t="s">
        <v>612</v>
      </c>
      <c r="AD755" s="26">
        <f>2.01%+0.17%</f>
        <v>2.1799999999999996E-2</v>
      </c>
      <c r="AE755" s="20" t="s">
        <v>11</v>
      </c>
    </row>
    <row r="756" spans="1:36" x14ac:dyDescent="0.2">
      <c r="C756" s="19" t="s">
        <v>778</v>
      </c>
      <c r="D756" s="20" t="s">
        <v>779</v>
      </c>
      <c r="E756" s="60">
        <v>40359</v>
      </c>
      <c r="F756" s="30">
        <v>32</v>
      </c>
      <c r="G756" s="30">
        <v>5</v>
      </c>
      <c r="H756" s="19"/>
      <c r="I756" s="26"/>
      <c r="J756" s="26"/>
      <c r="K756" s="26">
        <v>-0.128</v>
      </c>
      <c r="L756" s="26">
        <v>2.06E-2</v>
      </c>
      <c r="M756" s="26">
        <v>0.14099999999999999</v>
      </c>
      <c r="N756" s="26">
        <v>7.6100000000000001E-2</v>
      </c>
      <c r="O756" s="26">
        <v>4.8099999999999997E-2</v>
      </c>
      <c r="P756" s="26">
        <v>7.2700000000000001E-2</v>
      </c>
      <c r="Q756" s="26">
        <v>8.3900000000000002E-2</v>
      </c>
      <c r="R756" s="26">
        <v>-0.22309999999999999</v>
      </c>
      <c r="S756" s="26">
        <v>6.1899999999999997E-2</v>
      </c>
      <c r="T756" s="26">
        <v>-0.112</v>
      </c>
      <c r="U756" s="26">
        <v>7.0000000000000007E-2</v>
      </c>
      <c r="V756" s="26">
        <v>-0.13200000000000001</v>
      </c>
      <c r="W756" s="26">
        <v>3.9E-2</v>
      </c>
      <c r="X756" s="23" t="str">
        <f t="shared" si="45"/>
        <v xml:space="preserve"> </v>
      </c>
      <c r="Y756" s="23">
        <f t="shared" si="46"/>
        <v>-5.8627946899027394E-2</v>
      </c>
      <c r="Z756" s="23">
        <f t="shared" si="47"/>
        <v>5.7765144784607703E-2</v>
      </c>
      <c r="AA756" s="48" t="str">
        <f t="shared" si="48"/>
        <v xml:space="preserve"> </v>
      </c>
      <c r="AB756" s="29">
        <v>2.35E-2</v>
      </c>
      <c r="AC756" s="20" t="s">
        <v>780</v>
      </c>
      <c r="AD756" s="29">
        <v>3.6400000000000002E-2</v>
      </c>
      <c r="AE756" s="19"/>
      <c r="AG756" s="33"/>
      <c r="AH756" s="33"/>
    </row>
    <row r="757" spans="1:36" x14ac:dyDescent="0.2">
      <c r="C757" s="19" t="s">
        <v>781</v>
      </c>
      <c r="D757" s="20" t="s">
        <v>782</v>
      </c>
      <c r="E757" s="64"/>
      <c r="F757" s="30">
        <v>45</v>
      </c>
      <c r="G757" s="30">
        <v>4</v>
      </c>
      <c r="H757" s="26">
        <v>-0.13150000000000001</v>
      </c>
      <c r="I757" s="26">
        <v>0.1628</v>
      </c>
      <c r="J757" s="26">
        <v>6.9000000000000006E-2</v>
      </c>
      <c r="K757" s="26">
        <v>-6.2199999999999998E-2</v>
      </c>
      <c r="L757" s="26">
        <v>8.7800000000000003E-2</v>
      </c>
      <c r="M757" s="26">
        <v>8.5900000000000004E-2</v>
      </c>
      <c r="N757" s="26">
        <v>4.8399999999999999E-2</v>
      </c>
      <c r="O757" s="26">
        <v>6.8199999999999997E-2</v>
      </c>
      <c r="P757" s="26">
        <v>9.7999999999999997E-3</v>
      </c>
      <c r="Q757" s="26">
        <v>4.9500000000000002E-2</v>
      </c>
      <c r="R757" s="26">
        <v>-8.6999999999999994E-2</v>
      </c>
      <c r="S757" s="26">
        <v>8.8499999999999995E-2</v>
      </c>
      <c r="T757" s="26">
        <v>-6.6000000000000003E-2</v>
      </c>
      <c r="U757" s="26">
        <v>0.14699999999999999</v>
      </c>
      <c r="V757" s="26">
        <v>-9.5000000000000001E-2</v>
      </c>
      <c r="W757" s="26">
        <v>4.9000000000000002E-2</v>
      </c>
      <c r="X757" s="23">
        <f t="shared" si="45"/>
        <v>0.43460597311036753</v>
      </c>
      <c r="Y757" s="23">
        <f t="shared" si="46"/>
        <v>0.32886261525794547</v>
      </c>
      <c r="Z757" s="23">
        <f t="shared" si="47"/>
        <v>0.30262917472875128</v>
      </c>
      <c r="AA757" s="48">
        <f t="shared" si="48"/>
        <v>2.2811941090307153E-2</v>
      </c>
      <c r="AB757" s="29">
        <v>1.23E-2</v>
      </c>
      <c r="AC757" s="20" t="s">
        <v>294</v>
      </c>
      <c r="AD757" s="29">
        <v>1.5699999999999999E-2</v>
      </c>
      <c r="AE757" s="19"/>
    </row>
    <row r="758" spans="1:36" x14ac:dyDescent="0.2">
      <c r="C758" s="19" t="s">
        <v>1613</v>
      </c>
      <c r="D758" s="20" t="s">
        <v>1612</v>
      </c>
      <c r="E758" s="59">
        <v>41851</v>
      </c>
      <c r="F758" s="30">
        <v>54</v>
      </c>
      <c r="G758" s="30">
        <v>4</v>
      </c>
      <c r="L758" s="26"/>
      <c r="M758" s="26"/>
      <c r="N758" s="26">
        <v>1.7600000000000001E-2</v>
      </c>
      <c r="O758" s="26">
        <v>0.17730000000000001</v>
      </c>
      <c r="P758" s="26">
        <v>4.3099999999999999E-2</v>
      </c>
      <c r="Q758" s="26">
        <v>8.8300000000000003E-2</v>
      </c>
      <c r="R758" s="26">
        <v>-8.7499999999999994E-2</v>
      </c>
      <c r="S758" s="26">
        <v>6.3399999999999998E-2</v>
      </c>
      <c r="T758" s="26">
        <v>8.6300000000000002E-2</v>
      </c>
      <c r="U758" s="26">
        <v>-6.7000000000000004E-2</v>
      </c>
      <c r="V758" s="26">
        <v>-0.16200000000000001</v>
      </c>
      <c r="W758" s="26">
        <v>-1.9E-2</v>
      </c>
      <c r="X758" s="23" t="str">
        <f t="shared" si="45"/>
        <v xml:space="preserve"> </v>
      </c>
      <c r="Y758" s="23" t="str">
        <f t="shared" si="46"/>
        <v xml:space="preserve"> </v>
      </c>
      <c r="Z758" s="23" t="str">
        <f t="shared" si="47"/>
        <v xml:space="preserve"> </v>
      </c>
      <c r="AA758" s="48" t="str">
        <f t="shared" si="48"/>
        <v xml:space="preserve"> </v>
      </c>
      <c r="AB758" s="26">
        <v>2.3699999999999999E-2</v>
      </c>
      <c r="AC758" s="20" t="s">
        <v>1289</v>
      </c>
      <c r="AD758" s="26">
        <v>2.3699999999999999E-2</v>
      </c>
      <c r="AE758" s="2" t="s">
        <v>9</v>
      </c>
    </row>
    <row r="759" spans="1:36" x14ac:dyDescent="0.2">
      <c r="C759" s="19" t="s">
        <v>257</v>
      </c>
      <c r="D759" s="20" t="s">
        <v>255</v>
      </c>
      <c r="E759" s="59">
        <v>41851</v>
      </c>
      <c r="F759" s="30">
        <v>341</v>
      </c>
      <c r="G759" s="30">
        <v>6</v>
      </c>
      <c r="N759" s="26">
        <v>2.06E-2</v>
      </c>
      <c r="O759" s="26">
        <v>0.25430000000000003</v>
      </c>
      <c r="P759" s="26">
        <v>9.2700000000000005E-2</v>
      </c>
      <c r="Q759" s="26">
        <v>0.18859999999999999</v>
      </c>
      <c r="R759" s="26">
        <v>-0.12529999999999999</v>
      </c>
      <c r="S759" s="26">
        <v>0.27</v>
      </c>
      <c r="T759" s="26">
        <v>1.24E-2</v>
      </c>
      <c r="U759" s="26">
        <v>0.113</v>
      </c>
      <c r="V759" s="26">
        <v>-0.22500000000000001</v>
      </c>
      <c r="W759" s="26">
        <v>0.06</v>
      </c>
      <c r="X759" s="23" t="str">
        <f t="shared" si="45"/>
        <v xml:space="preserve"> </v>
      </c>
      <c r="Y759" s="23" t="str">
        <f t="shared" si="46"/>
        <v xml:space="preserve"> </v>
      </c>
      <c r="Z759" s="23" t="str">
        <f t="shared" si="47"/>
        <v xml:space="preserve"> </v>
      </c>
      <c r="AA759" s="48" t="str">
        <f t="shared" si="48"/>
        <v xml:space="preserve"> </v>
      </c>
      <c r="AB759" s="26">
        <v>2.3599999999999999E-2</v>
      </c>
      <c r="AC759" s="20" t="s">
        <v>256</v>
      </c>
      <c r="AD759" s="26">
        <v>2.3699999999999999E-2</v>
      </c>
      <c r="AE759" s="26" t="s">
        <v>9</v>
      </c>
    </row>
    <row r="760" spans="1:36" x14ac:dyDescent="0.2">
      <c r="A760" s="4"/>
      <c r="B760" s="4"/>
      <c r="C760" s="4"/>
      <c r="D760" s="5"/>
      <c r="E760" s="57"/>
      <c r="F760" s="6"/>
      <c r="G760" s="6"/>
      <c r="H760" s="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29"/>
      <c r="T760" s="29"/>
      <c r="U760" s="29"/>
      <c r="V760" s="29"/>
      <c r="W760" s="29"/>
      <c r="X760" s="23" t="str">
        <f t="shared" si="45"/>
        <v xml:space="preserve"> </v>
      </c>
      <c r="Y760" s="23" t="str">
        <f t="shared" si="46"/>
        <v xml:space="preserve"> </v>
      </c>
      <c r="Z760" s="23" t="str">
        <f t="shared" si="47"/>
        <v xml:space="preserve"> </v>
      </c>
      <c r="AA760" s="48" t="str">
        <f t="shared" si="48"/>
        <v xml:space="preserve"> </v>
      </c>
      <c r="AB760" s="8"/>
      <c r="AC760" s="5"/>
      <c r="AD760" s="8"/>
      <c r="AE760" s="5"/>
      <c r="AF760" s="4"/>
      <c r="AG760" s="4"/>
      <c r="AH760" s="4"/>
      <c r="AI760" s="4"/>
      <c r="AJ760" s="4"/>
    </row>
    <row r="761" spans="1:36" x14ac:dyDescent="0.2">
      <c r="A761" s="4"/>
      <c r="B761" s="4"/>
      <c r="C761" s="4"/>
      <c r="D761" s="5"/>
      <c r="E761" s="57"/>
      <c r="F761" s="6"/>
      <c r="G761" s="6"/>
      <c r="H761" s="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29"/>
      <c r="T761" s="29"/>
      <c r="U761" s="29"/>
      <c r="V761" s="29"/>
      <c r="W761" s="29"/>
      <c r="X761" s="23" t="str">
        <f t="shared" si="45"/>
        <v xml:space="preserve"> </v>
      </c>
      <c r="Y761" s="23" t="str">
        <f t="shared" si="46"/>
        <v xml:space="preserve"> </v>
      </c>
      <c r="Z761" s="23" t="str">
        <f t="shared" si="47"/>
        <v xml:space="preserve"> </v>
      </c>
      <c r="AA761" s="48" t="str">
        <f t="shared" si="48"/>
        <v xml:space="preserve"> </v>
      </c>
      <c r="AB761" s="8"/>
      <c r="AC761" s="5"/>
      <c r="AD761" s="8"/>
      <c r="AE761" s="5"/>
      <c r="AF761" s="4"/>
      <c r="AG761" s="4"/>
      <c r="AH761" s="4"/>
      <c r="AI761" s="4"/>
      <c r="AJ761" s="4"/>
    </row>
    <row r="762" spans="1:36" x14ac:dyDescent="0.2">
      <c r="A762" s="1" t="s">
        <v>462</v>
      </c>
      <c r="E762" s="59"/>
      <c r="F762" s="30"/>
      <c r="G762" s="30"/>
      <c r="H762" s="23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3" t="str">
        <f t="shared" si="45"/>
        <v xml:space="preserve"> </v>
      </c>
      <c r="Y762" s="23" t="str">
        <f t="shared" si="46"/>
        <v xml:space="preserve"> </v>
      </c>
      <c r="Z762" s="23" t="str">
        <f t="shared" si="47"/>
        <v xml:space="preserve"> </v>
      </c>
      <c r="AA762" s="48" t="str">
        <f t="shared" si="48"/>
        <v xml:space="preserve"> </v>
      </c>
      <c r="AB762" s="26"/>
      <c r="AD762" s="26"/>
    </row>
    <row r="763" spans="1:36" x14ac:dyDescent="0.2">
      <c r="A763" s="1"/>
      <c r="E763" s="59"/>
      <c r="F763" s="30"/>
      <c r="G763" s="30"/>
      <c r="H763" s="23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3" t="str">
        <f t="shared" si="45"/>
        <v xml:space="preserve"> </v>
      </c>
      <c r="Y763" s="23" t="str">
        <f t="shared" si="46"/>
        <v xml:space="preserve"> </v>
      </c>
      <c r="Z763" s="23" t="str">
        <f t="shared" si="47"/>
        <v xml:space="preserve"> </v>
      </c>
      <c r="AA763" s="48" t="str">
        <f t="shared" si="48"/>
        <v xml:space="preserve"> </v>
      </c>
      <c r="AB763" s="26"/>
      <c r="AD763" s="26"/>
    </row>
    <row r="764" spans="1:36" x14ac:dyDescent="0.2">
      <c r="C764" s="19" t="s">
        <v>1226</v>
      </c>
      <c r="D764" s="20" t="s">
        <v>223</v>
      </c>
      <c r="E764" s="59">
        <v>34432</v>
      </c>
      <c r="F764" s="30">
        <v>4206</v>
      </c>
      <c r="G764" s="30">
        <v>6</v>
      </c>
      <c r="H764" s="26">
        <v>-0.40910000000000002</v>
      </c>
      <c r="I764" s="26">
        <v>0.38069999999999998</v>
      </c>
      <c r="J764" s="26">
        <v>0.26889999999999997</v>
      </c>
      <c r="K764" s="26">
        <v>-9.1999999999999998E-2</v>
      </c>
      <c r="L764" s="26">
        <v>9.7699999999999995E-2</v>
      </c>
      <c r="M764" s="26">
        <v>0.24329999999999999</v>
      </c>
      <c r="N764" s="26">
        <v>0.15679999999999999</v>
      </c>
      <c r="O764" s="26">
        <v>4.5499999999999999E-2</v>
      </c>
      <c r="P764" s="26">
        <v>0.19919999999999999</v>
      </c>
      <c r="Q764" s="26">
        <v>9.5399999999999999E-2</v>
      </c>
      <c r="R764" s="26">
        <v>-0.13800000000000001</v>
      </c>
      <c r="S764" s="26">
        <v>0.2863</v>
      </c>
      <c r="T764" s="26">
        <v>6.7000000000000004E-2</v>
      </c>
      <c r="U764" s="26">
        <v>0.127</v>
      </c>
      <c r="V764" s="26">
        <v>-8.1000000000000003E-2</v>
      </c>
      <c r="W764" s="26">
        <v>0.13</v>
      </c>
      <c r="X764" s="23">
        <f t="shared" si="45"/>
        <v>1.8220496996628461</v>
      </c>
      <c r="Y764" s="23">
        <f t="shared" si="46"/>
        <v>1.7259880377235244</v>
      </c>
      <c r="Z764" s="23">
        <f t="shared" si="47"/>
        <v>1.7349817517158677</v>
      </c>
      <c r="AA764" s="48">
        <f t="shared" si="48"/>
        <v>6.6989857390627794E-2</v>
      </c>
      <c r="AB764" s="28">
        <v>1.4500000000000001E-2</v>
      </c>
      <c r="AC764" s="20" t="s">
        <v>11</v>
      </c>
      <c r="AD764" s="26">
        <v>1.5800000000000002E-2</v>
      </c>
      <c r="AE764" s="26" t="s">
        <v>11</v>
      </c>
    </row>
    <row r="765" spans="1:36" x14ac:dyDescent="0.2">
      <c r="C765" s="19" t="s">
        <v>1225</v>
      </c>
      <c r="D765" s="20" t="s">
        <v>221</v>
      </c>
      <c r="E765" s="59">
        <v>38714</v>
      </c>
      <c r="F765" s="30">
        <v>388</v>
      </c>
      <c r="G765" s="30">
        <v>6</v>
      </c>
      <c r="H765" s="26">
        <v>-0.14349999999999999</v>
      </c>
      <c r="I765" s="26">
        <v>0.35310000000000002</v>
      </c>
      <c r="J765" s="26">
        <v>6.2399999999999997E-2</v>
      </c>
      <c r="K765" s="26">
        <v>-0.1948</v>
      </c>
      <c r="L765" s="26">
        <v>0.23139999999999999</v>
      </c>
      <c r="M765" s="26">
        <v>0.29609999999999997</v>
      </c>
      <c r="N765" s="26">
        <v>2.5999999999999999E-2</v>
      </c>
      <c r="O765" s="26">
        <v>8.1100000000000005E-2</v>
      </c>
      <c r="P765" s="26">
        <v>-5.4999999999999997E-3</v>
      </c>
      <c r="Q765" s="26">
        <v>0.1026</v>
      </c>
      <c r="R765" s="26">
        <v>-0.127</v>
      </c>
      <c r="S765" s="26">
        <v>0.13020000000000001</v>
      </c>
      <c r="T765" s="26">
        <v>-5.2999999999999999E-2</v>
      </c>
      <c r="U765" s="26">
        <v>0.152</v>
      </c>
      <c r="V765" s="26">
        <v>-9.1999999999999998E-2</v>
      </c>
      <c r="W765" s="26">
        <v>9.5100000000000004E-2</v>
      </c>
      <c r="X765" s="23">
        <f t="shared" si="45"/>
        <v>1.059844259075895</v>
      </c>
      <c r="Y765" s="23">
        <f t="shared" si="46"/>
        <v>0.6729735011260829</v>
      </c>
      <c r="Z765" s="23">
        <f t="shared" si="47"/>
        <v>0.68727606791651152</v>
      </c>
      <c r="AA765" s="48">
        <f t="shared" si="48"/>
        <v>4.6199839557602651E-2</v>
      </c>
      <c r="AB765" s="28">
        <v>1.4999999999999999E-2</v>
      </c>
      <c r="AC765" s="20" t="s">
        <v>455</v>
      </c>
      <c r="AD765" s="26">
        <v>1.5800000000000002E-2</v>
      </c>
      <c r="AE765" s="20" t="s">
        <v>11</v>
      </c>
    </row>
    <row r="766" spans="1:36" x14ac:dyDescent="0.2">
      <c r="C766" s="19" t="s">
        <v>1245</v>
      </c>
      <c r="D766" s="33" t="s">
        <v>1191</v>
      </c>
      <c r="E766" s="59">
        <v>39363</v>
      </c>
      <c r="F766" s="30">
        <v>1081</v>
      </c>
      <c r="G766" s="30">
        <v>4</v>
      </c>
      <c r="H766" s="26"/>
      <c r="I766" s="26">
        <v>0.20899999999999999</v>
      </c>
      <c r="J766" s="26">
        <v>5.3999999999999999E-2</v>
      </c>
      <c r="K766" s="26">
        <v>-3.4000000000000002E-2</v>
      </c>
      <c r="L766" s="26">
        <v>0.122</v>
      </c>
      <c r="M766" s="26">
        <v>9.5000000000000001E-2</v>
      </c>
      <c r="N766" s="23">
        <v>0.121</v>
      </c>
      <c r="O766" s="26">
        <v>6.4000000000000001E-2</v>
      </c>
      <c r="P766" s="26">
        <v>2.1999999999999999E-2</v>
      </c>
      <c r="Q766" s="26">
        <v>7.2999999999999995E-2</v>
      </c>
      <c r="R766" s="26">
        <v>-5.8999999999999997E-2</v>
      </c>
      <c r="S766" s="26">
        <v>0.17810000000000001</v>
      </c>
      <c r="T766" s="26">
        <v>5.0000000000000001E-3</v>
      </c>
      <c r="U766" s="26">
        <v>0.13100000000000001</v>
      </c>
      <c r="V766" s="26">
        <v>-0.11899999999999999</v>
      </c>
      <c r="W766" s="26">
        <v>0.10199999999999999</v>
      </c>
      <c r="X766" s="23" t="str">
        <f t="shared" si="45"/>
        <v xml:space="preserve"> </v>
      </c>
      <c r="Y766" s="23">
        <f t="shared" si="46"/>
        <v>0.89906535029427537</v>
      </c>
      <c r="Z766" s="23">
        <f t="shared" si="47"/>
        <v>0.75214452738406656</v>
      </c>
      <c r="AA766" s="48" t="str">
        <f t="shared" si="48"/>
        <v xml:space="preserve"> </v>
      </c>
      <c r="AB766" s="26">
        <v>1.4E-2</v>
      </c>
      <c r="AC766" s="20" t="s">
        <v>11</v>
      </c>
      <c r="AD766" s="26">
        <v>1.5800000000000002E-2</v>
      </c>
      <c r="AE766" s="26" t="s">
        <v>11</v>
      </c>
    </row>
    <row r="767" spans="1:36" x14ac:dyDescent="0.2">
      <c r="C767" s="19" t="s">
        <v>879</v>
      </c>
      <c r="D767" s="20" t="s">
        <v>1503</v>
      </c>
      <c r="E767" s="59">
        <v>39797</v>
      </c>
      <c r="F767" s="30">
        <v>7626</v>
      </c>
      <c r="G767" s="30">
        <v>4</v>
      </c>
      <c r="H767" s="23"/>
      <c r="I767" s="26">
        <v>0.315</v>
      </c>
      <c r="J767" s="26">
        <v>0.17799999999999999</v>
      </c>
      <c r="K767" s="26">
        <v>1.9E-2</v>
      </c>
      <c r="L767" s="26">
        <v>0.13200000000000001</v>
      </c>
      <c r="M767" s="26">
        <v>8.4000000000000005E-2</v>
      </c>
      <c r="N767" s="26">
        <v>7.3999999999999996E-2</v>
      </c>
      <c r="O767" s="26">
        <v>6.5000000000000002E-2</v>
      </c>
      <c r="P767" s="26">
        <v>2.5000000000000001E-2</v>
      </c>
      <c r="Q767" s="26">
        <v>8.8999999999999996E-2</v>
      </c>
      <c r="R767" s="26">
        <v>-4.0000000000000001E-3</v>
      </c>
      <c r="S767" s="26">
        <v>0.183</v>
      </c>
      <c r="T767" s="26">
        <v>7.4999999999999997E-2</v>
      </c>
      <c r="U767" s="26">
        <v>0.13800000000000001</v>
      </c>
      <c r="V767" s="26">
        <v>-0.124</v>
      </c>
      <c r="W767" s="26">
        <v>0.14599999999999999</v>
      </c>
      <c r="X767" s="23" t="str">
        <f t="shared" si="45"/>
        <v xml:space="preserve"> </v>
      </c>
      <c r="Y767" s="23">
        <f t="shared" si="46"/>
        <v>1.3101440455200932</v>
      </c>
      <c r="Z767" s="23">
        <f t="shared" si="47"/>
        <v>1.0027117675127464</v>
      </c>
      <c r="AA767" s="48" t="str">
        <f t="shared" si="48"/>
        <v xml:space="preserve"> </v>
      </c>
      <c r="AB767" s="28">
        <v>1.7899999999999999E-2</v>
      </c>
      <c r="AC767" s="20" t="s">
        <v>880</v>
      </c>
      <c r="AD767" s="26">
        <v>3.0800000000000001E-2</v>
      </c>
      <c r="AE767" s="26" t="s">
        <v>11</v>
      </c>
    </row>
    <row r="768" spans="1:36" x14ac:dyDescent="0.2">
      <c r="C768" s="19" t="s">
        <v>1500</v>
      </c>
      <c r="D768" s="20" t="s">
        <v>1870</v>
      </c>
      <c r="E768" s="59">
        <v>37652</v>
      </c>
      <c r="F768" s="30">
        <v>1351</v>
      </c>
      <c r="G768" s="30">
        <v>4</v>
      </c>
      <c r="H768" s="23">
        <v>-0.29149999999999998</v>
      </c>
      <c r="I768" s="26">
        <v>0.252</v>
      </c>
      <c r="J768" s="26">
        <v>0.16009999999999999</v>
      </c>
      <c r="K768" s="26">
        <v>-5.4199999999999998E-2</v>
      </c>
      <c r="L768" s="26">
        <v>0.161</v>
      </c>
      <c r="M768" s="26">
        <v>0.20599999999999999</v>
      </c>
      <c r="N768" s="26">
        <v>5.3999999999999999E-2</v>
      </c>
      <c r="O768" s="26">
        <v>0.1555</v>
      </c>
      <c r="P768" s="26">
        <v>1.11E-2</v>
      </c>
      <c r="Q768" s="26">
        <v>5.0099999999999999E-2</v>
      </c>
      <c r="R768" s="26">
        <v>-3.4200000000000001E-2</v>
      </c>
      <c r="S768" s="26">
        <v>0.1056</v>
      </c>
      <c r="T768" s="26">
        <v>0.1055</v>
      </c>
      <c r="U768" s="26">
        <v>0.19600000000000001</v>
      </c>
      <c r="V768" s="26">
        <v>-0.16339999999999999</v>
      </c>
      <c r="W768" s="26">
        <v>0.12130000000000001</v>
      </c>
      <c r="X768" s="23">
        <f t="shared" si="45"/>
        <v>1.3338267700619242</v>
      </c>
      <c r="Y768" s="23">
        <f t="shared" si="46"/>
        <v>1.2679266629617545</v>
      </c>
      <c r="Z768" s="23">
        <f t="shared" si="47"/>
        <v>1.0653681591908977</v>
      </c>
      <c r="AA768" s="48">
        <f t="shared" si="48"/>
        <v>5.4397308295263125E-2</v>
      </c>
      <c r="AB768" s="28">
        <v>1.77E-2</v>
      </c>
      <c r="AC768" s="20" t="s">
        <v>336</v>
      </c>
      <c r="AD768" s="26">
        <v>2.87E-2</v>
      </c>
      <c r="AE768" s="26" t="s">
        <v>9</v>
      </c>
    </row>
    <row r="769" spans="1:32" x14ac:dyDescent="0.2">
      <c r="C769" s="19" t="s">
        <v>1501</v>
      </c>
      <c r="D769" s="20" t="s">
        <v>558</v>
      </c>
      <c r="E769" s="59">
        <v>39052</v>
      </c>
      <c r="F769" s="30">
        <v>309</v>
      </c>
      <c r="G769" s="30">
        <v>5</v>
      </c>
      <c r="H769" s="23">
        <v>-0.4617</v>
      </c>
      <c r="I769" s="26">
        <v>0.36020000000000002</v>
      </c>
      <c r="J769" s="26">
        <v>0.2661</v>
      </c>
      <c r="K769" s="26">
        <v>-7.7999999999999996E-3</v>
      </c>
      <c r="L769" s="26">
        <v>0.1928</v>
      </c>
      <c r="M769" s="26">
        <v>0.29320000000000002</v>
      </c>
      <c r="N769" s="26">
        <v>4.7800000000000002E-2</v>
      </c>
      <c r="O769" s="26">
        <v>0.1845</v>
      </c>
      <c r="P769" s="26">
        <v>4.6100000000000002E-2</v>
      </c>
      <c r="Q769" s="26">
        <v>0.13950000000000001</v>
      </c>
      <c r="R769" s="26">
        <v>-4.4900000000000002E-2</v>
      </c>
      <c r="S769" s="26">
        <v>0.2656</v>
      </c>
      <c r="T769" s="26">
        <v>0.22720000000000001</v>
      </c>
      <c r="U769" s="26">
        <v>0.36899999999999999</v>
      </c>
      <c r="V769" s="26">
        <v>-0.2707</v>
      </c>
      <c r="W769" s="26">
        <v>0.17299999999999999</v>
      </c>
      <c r="X769" s="23">
        <f t="shared" si="45"/>
        <v>2.6466747556062229</v>
      </c>
      <c r="Y769" s="23">
        <f t="shared" si="46"/>
        <v>2.9337057581968575</v>
      </c>
      <c r="Z769" s="23">
        <f t="shared" si="47"/>
        <v>2.3238010321865845</v>
      </c>
      <c r="AA769" s="48">
        <f t="shared" si="48"/>
        <v>8.4222871507403596E-2</v>
      </c>
      <c r="AB769" s="28">
        <v>1.95E-2</v>
      </c>
      <c r="AC769" s="20" t="s">
        <v>367</v>
      </c>
      <c r="AD769" s="26">
        <f>1.97%+0.24%</f>
        <v>2.2099999999999998E-2</v>
      </c>
      <c r="AE769" s="26" t="s">
        <v>9</v>
      </c>
    </row>
    <row r="770" spans="1:32" x14ac:dyDescent="0.2">
      <c r="C770" s="19" t="s">
        <v>1502</v>
      </c>
      <c r="D770" s="20" t="s">
        <v>1869</v>
      </c>
      <c r="E770" s="59">
        <v>41670</v>
      </c>
      <c r="F770" s="30">
        <v>590</v>
      </c>
      <c r="G770" s="30">
        <v>4</v>
      </c>
      <c r="H770" s="19"/>
      <c r="I770" s="19"/>
      <c r="J770" s="19"/>
      <c r="K770" s="19"/>
      <c r="L770" s="19"/>
      <c r="M770" s="19"/>
      <c r="N770" s="29">
        <v>8.0600000000000005E-2</v>
      </c>
      <c r="O770" s="29">
        <v>0.13469999999999999</v>
      </c>
      <c r="P770" s="29">
        <v>3.4799999999999998E-2</v>
      </c>
      <c r="Q770" s="29">
        <v>7.4999999999999997E-2</v>
      </c>
      <c r="R770" s="29">
        <v>-4.6199999999999998E-2</v>
      </c>
      <c r="S770" s="29">
        <v>0.1168</v>
      </c>
      <c r="T770" s="29">
        <v>0.1096</v>
      </c>
      <c r="U770" s="29">
        <v>0.27600000000000002</v>
      </c>
      <c r="V770" s="29">
        <v>-0.2601</v>
      </c>
      <c r="W770" s="29">
        <v>0.20949999999999999</v>
      </c>
      <c r="X770" s="23" t="str">
        <f t="shared" si="45"/>
        <v xml:space="preserve"> </v>
      </c>
      <c r="Y770" s="23" t="str">
        <f t="shared" si="46"/>
        <v xml:space="preserve"> </v>
      </c>
      <c r="Z770" s="23" t="str">
        <f t="shared" si="47"/>
        <v xml:space="preserve"> </v>
      </c>
      <c r="AA770" s="48" t="str">
        <f t="shared" si="48"/>
        <v xml:space="preserve"> </v>
      </c>
      <c r="AB770" s="29">
        <v>1.9699999999999999E-2</v>
      </c>
      <c r="AC770" s="20" t="s">
        <v>367</v>
      </c>
      <c r="AD770" s="29">
        <v>2.0799999999999999E-2</v>
      </c>
      <c r="AE770" s="20" t="s">
        <v>11</v>
      </c>
      <c r="AF770" s="20"/>
    </row>
    <row r="771" spans="1:32" x14ac:dyDescent="0.2">
      <c r="C771" s="38" t="s">
        <v>694</v>
      </c>
      <c r="D771" s="20" t="s">
        <v>693</v>
      </c>
      <c r="E771" s="59">
        <v>35289</v>
      </c>
      <c r="F771" s="30">
        <v>630</v>
      </c>
      <c r="G771" s="30">
        <v>4</v>
      </c>
      <c r="H771" s="23"/>
      <c r="I771" s="26"/>
      <c r="J771" s="26">
        <v>0.12740000000000001</v>
      </c>
      <c r="K771" s="26">
        <v>-0.03</v>
      </c>
      <c r="L771" s="26">
        <v>9.9000000000000005E-2</v>
      </c>
      <c r="M771" s="26">
        <v>0.1148</v>
      </c>
      <c r="N771" s="26">
        <v>1.26E-2</v>
      </c>
      <c r="O771" s="26">
        <v>-3.3500000000000002E-2</v>
      </c>
      <c r="P771" s="26">
        <v>7.22E-2</v>
      </c>
      <c r="Q771" s="26">
        <v>8.8900000000000007E-2</v>
      </c>
      <c r="R771" s="26">
        <v>-0.127</v>
      </c>
      <c r="S771" s="26">
        <v>0.15010000000000001</v>
      </c>
      <c r="T771" s="26">
        <v>3.1E-2</v>
      </c>
      <c r="U771" s="26">
        <v>8.5999999999999993E-2</v>
      </c>
      <c r="V771" s="26">
        <v>-0.11600000000000001</v>
      </c>
      <c r="W771" s="26">
        <v>9.5000000000000001E-2</v>
      </c>
      <c r="X771" s="23" t="str">
        <f t="shared" si="45"/>
        <v xml:space="preserve"> </v>
      </c>
      <c r="Y771" s="23">
        <f t="shared" si="46"/>
        <v>0.47766059038545405</v>
      </c>
      <c r="Z771" s="23">
        <f t="shared" si="47"/>
        <v>0.38613415230852266</v>
      </c>
      <c r="AA771" s="48" t="str">
        <f t="shared" si="48"/>
        <v xml:space="preserve"> </v>
      </c>
      <c r="AB771" s="28">
        <v>2.1999999999999999E-2</v>
      </c>
      <c r="AC771" s="20" t="s">
        <v>695</v>
      </c>
      <c r="AD771" s="26">
        <v>2.24E-2</v>
      </c>
      <c r="AE771" s="26" t="s">
        <v>11</v>
      </c>
    </row>
    <row r="772" spans="1:32" x14ac:dyDescent="0.2">
      <c r="C772" s="19" t="s">
        <v>1731</v>
      </c>
      <c r="D772" s="20" t="s">
        <v>716</v>
      </c>
      <c r="E772" s="59">
        <v>33396</v>
      </c>
      <c r="F772" s="30">
        <v>530</v>
      </c>
      <c r="G772" s="30">
        <v>5</v>
      </c>
      <c r="H772" s="23">
        <v>-0.29899999999999999</v>
      </c>
      <c r="I772" s="26">
        <v>0.377</v>
      </c>
      <c r="J772" s="26">
        <v>0.14599999999999999</v>
      </c>
      <c r="K772" s="26">
        <v>-0.23899999999999999</v>
      </c>
      <c r="L772" s="26">
        <v>0.223</v>
      </c>
      <c r="M772" s="26">
        <v>0.17100000000000001</v>
      </c>
      <c r="N772" s="26">
        <v>4.4999999999999998E-2</v>
      </c>
      <c r="O772" s="26">
        <v>6.4000000000000001E-2</v>
      </c>
      <c r="P772" s="26">
        <v>0.106</v>
      </c>
      <c r="Q772" s="26">
        <v>0.13700000000000001</v>
      </c>
      <c r="R772" s="26">
        <v>-0.128</v>
      </c>
      <c r="S772" s="26">
        <v>0.25590000000000002</v>
      </c>
      <c r="T772" s="26">
        <v>-0.1206</v>
      </c>
      <c r="U772" s="26">
        <v>9.6000000000000002E-2</v>
      </c>
      <c r="V772" s="26">
        <v>-6.2E-2</v>
      </c>
      <c r="W772" s="26">
        <v>0.22800000000000001</v>
      </c>
      <c r="X772" s="23">
        <f t="shared" si="45"/>
        <v>1.0494997080332071</v>
      </c>
      <c r="Y772" s="23">
        <f t="shared" si="46"/>
        <v>0.85272637863270417</v>
      </c>
      <c r="Z772" s="23">
        <f t="shared" si="47"/>
        <v>0.99067412335912119</v>
      </c>
      <c r="AA772" s="48">
        <f t="shared" si="48"/>
        <v>4.587068762876445E-2</v>
      </c>
      <c r="AB772" s="28">
        <v>1.7999999999999999E-2</v>
      </c>
      <c r="AC772" s="20" t="s">
        <v>11</v>
      </c>
      <c r="AD772" s="26">
        <v>1.9599999999999999E-2</v>
      </c>
      <c r="AE772" s="26" t="s">
        <v>11</v>
      </c>
    </row>
    <row r="773" spans="1:32" x14ac:dyDescent="0.2">
      <c r="C773" s="19" t="s">
        <v>1088</v>
      </c>
      <c r="D773" s="20" t="s">
        <v>1089</v>
      </c>
      <c r="E773" s="59">
        <v>32163</v>
      </c>
      <c r="F773" s="30">
        <v>228</v>
      </c>
      <c r="G773" s="30">
        <v>5</v>
      </c>
      <c r="H773" s="26">
        <v>-0.23</v>
      </c>
      <c r="I773" s="26">
        <v>0.222</v>
      </c>
      <c r="J773" s="26">
        <v>0.11700000000000001</v>
      </c>
      <c r="K773" s="26">
        <v>-8.3000000000000004E-2</v>
      </c>
      <c r="L773" s="26">
        <v>0.111</v>
      </c>
      <c r="M773" s="26">
        <v>9.6000000000000002E-2</v>
      </c>
      <c r="N773" s="26">
        <v>8.2000000000000003E-2</v>
      </c>
      <c r="O773" s="26">
        <v>8.6999999999999994E-2</v>
      </c>
      <c r="P773" s="26">
        <v>0.01</v>
      </c>
      <c r="Q773" s="26">
        <v>7.4700000000000003E-2</v>
      </c>
      <c r="R773" s="26">
        <v>-4.8399999999999999E-2</v>
      </c>
      <c r="S773" s="26">
        <v>0.19189999999999999</v>
      </c>
      <c r="T773" s="26">
        <v>9.8000000000000004E-2</v>
      </c>
      <c r="U773" s="26">
        <v>0.154</v>
      </c>
      <c r="V773" s="26">
        <v>-0.219</v>
      </c>
      <c r="W773" s="26">
        <v>0.13500000000000001</v>
      </c>
      <c r="X773" s="23">
        <f t="shared" si="45"/>
        <v>0.90863893079364577</v>
      </c>
      <c r="Y773" s="23">
        <f t="shared" si="46"/>
        <v>0.81597001713847006</v>
      </c>
      <c r="Z773" s="23">
        <f t="shared" si="47"/>
        <v>0.78248251807146163</v>
      </c>
      <c r="AA773" s="48">
        <f t="shared" si="48"/>
        <v>4.1226556154169147E-2</v>
      </c>
      <c r="AB773" s="26">
        <v>2.01E-2</v>
      </c>
      <c r="AC773" s="20" t="s">
        <v>11</v>
      </c>
      <c r="AD773" s="26">
        <v>2.01E-2</v>
      </c>
      <c r="AE773" s="20" t="s">
        <v>11</v>
      </c>
    </row>
    <row r="774" spans="1:32" x14ac:dyDescent="0.2">
      <c r="C774" s="19" t="s">
        <v>1349</v>
      </c>
      <c r="D774" s="20" t="s">
        <v>1348</v>
      </c>
      <c r="E774" s="59">
        <v>42172</v>
      </c>
      <c r="F774" s="30">
        <v>24.2</v>
      </c>
      <c r="G774" s="30">
        <v>5</v>
      </c>
      <c r="H774" s="26"/>
      <c r="I774" s="26"/>
      <c r="J774" s="26"/>
      <c r="K774" s="26"/>
      <c r="L774" s="26"/>
      <c r="M774" s="26"/>
      <c r="N774" s="26"/>
      <c r="O774" s="26">
        <v>-1.7000000000000001E-2</v>
      </c>
      <c r="P774" s="26">
        <v>5.1999999999999998E-2</v>
      </c>
      <c r="Q774" s="26">
        <v>5.5E-2</v>
      </c>
      <c r="R774" s="26">
        <v>-7.3999999999999996E-2</v>
      </c>
      <c r="S774" s="26">
        <v>0.191</v>
      </c>
      <c r="T774" s="26">
        <v>2.3E-2</v>
      </c>
      <c r="U774" s="26">
        <v>0.13800000000000001</v>
      </c>
      <c r="V774" s="26">
        <v>-0.189</v>
      </c>
      <c r="W774" s="26">
        <v>0.14899999999999999</v>
      </c>
      <c r="X774" s="23" t="str">
        <f t="shared" si="45"/>
        <v xml:space="preserve"> </v>
      </c>
      <c r="Y774" s="23" t="str">
        <f t="shared" si="46"/>
        <v xml:space="preserve"> </v>
      </c>
      <c r="Z774" s="23" t="str">
        <f t="shared" si="47"/>
        <v xml:space="preserve"> </v>
      </c>
      <c r="AA774" s="48" t="str">
        <f t="shared" si="48"/>
        <v xml:space="preserve"> </v>
      </c>
      <c r="AB774" s="26">
        <v>1.4999999999999999E-2</v>
      </c>
      <c r="AC774" s="20" t="s">
        <v>1350</v>
      </c>
      <c r="AD774" s="26">
        <v>1.4999999999999999E-2</v>
      </c>
      <c r="AE774" s="20" t="s">
        <v>11</v>
      </c>
    </row>
    <row r="775" spans="1:32" x14ac:dyDescent="0.2">
      <c r="C775" s="19" t="s">
        <v>1834</v>
      </c>
      <c r="D775" s="20" t="s">
        <v>1496</v>
      </c>
      <c r="E775" s="59">
        <v>41988</v>
      </c>
      <c r="F775" s="30">
        <v>97</v>
      </c>
      <c r="G775" s="30"/>
      <c r="H775" s="26"/>
      <c r="I775" s="26"/>
      <c r="J775" s="26"/>
      <c r="K775" s="26"/>
      <c r="L775" s="26"/>
      <c r="M775" s="26"/>
      <c r="N775" s="26"/>
      <c r="O775" s="26">
        <v>3.1E-2</v>
      </c>
      <c r="P775" s="26">
        <v>3.6999999999999998E-2</v>
      </c>
      <c r="Q775" s="26">
        <v>0.14799999999999999</v>
      </c>
      <c r="R775" s="26">
        <v>-3.9E-2</v>
      </c>
      <c r="S775" s="26">
        <v>0.252</v>
      </c>
      <c r="T775" s="26">
        <v>8.4000000000000005E-2</v>
      </c>
      <c r="U775" s="26">
        <v>0.27200000000000002</v>
      </c>
      <c r="V775" s="26">
        <v>-0.21</v>
      </c>
      <c r="W775" s="26">
        <v>0.20100000000000001</v>
      </c>
      <c r="X775" s="23" t="str">
        <f t="shared" si="45"/>
        <v xml:space="preserve"> </v>
      </c>
      <c r="Y775" s="23" t="str">
        <f t="shared" si="46"/>
        <v xml:space="preserve"> </v>
      </c>
      <c r="Z775" s="23" t="str">
        <f t="shared" si="47"/>
        <v xml:space="preserve"> </v>
      </c>
      <c r="AA775" s="48" t="str">
        <f t="shared" si="48"/>
        <v xml:space="preserve"> </v>
      </c>
      <c r="AB775" s="26">
        <v>1.7999999999999999E-2</v>
      </c>
      <c r="AC775" s="20" t="s">
        <v>1497</v>
      </c>
      <c r="AD775" s="26"/>
      <c r="AE775" s="20" t="s">
        <v>11</v>
      </c>
    </row>
    <row r="776" spans="1:32" x14ac:dyDescent="0.2">
      <c r="E776" s="59"/>
      <c r="F776" s="30"/>
      <c r="G776" s="30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3" t="str">
        <f t="shared" ref="X776:X839" si="49" xml:space="preserve">
IF(
COUNTBLANK(H776:W776)&gt;0," ",
((1+H776)*(1+I776)*(1+J776)*(1+K776)*(1+L776)*(1+M776)*(1+N776)*(1+O776)*(1+P776)*(1+Q776)*(1+R776)*(1+S776)*(1+T776)*(1+U776)*(1+V776)*(1+W776))-1
)</f>
        <v xml:space="preserve"> </v>
      </c>
      <c r="Y776" s="23" t="str">
        <f t="shared" ref="Y776:Y839" si="50" xml:space="preserve">
IF(
COUNTBLANK(K776:W776)&gt;0," ",
((1+K776)*(1+L776)*(1+M776)*(1+N776)*(1+O776)*(1+P776)*(1+Q776)*(1+R776)*(1+S776)*(1+T776)*(1+U776)*(1+V776)*(1+W776))-1
)</f>
        <v xml:space="preserve"> </v>
      </c>
      <c r="Z776" s="23" t="str">
        <f t="shared" ref="Z776:Z839" si="51" xml:space="preserve">
IF(
COUNTBLANK(M776:W776)&gt;0," ",
((1+M776)*(1+N776)*(1+O776)*(1+P776)*(1+Q776)*(1+R776)*(1+S776)*(1+T776)*(1+U776)*(1+V776)*(1+W776))-1
)</f>
        <v xml:space="preserve"> </v>
      </c>
      <c r="AA776" s="48" t="str">
        <f t="shared" si="48"/>
        <v xml:space="preserve"> </v>
      </c>
      <c r="AB776" s="26"/>
      <c r="AD776" s="26"/>
    </row>
    <row r="777" spans="1:32" x14ac:dyDescent="0.2">
      <c r="E777" s="59"/>
      <c r="F777" s="30"/>
      <c r="G777" s="30"/>
      <c r="H777" s="26"/>
      <c r="I777" s="26"/>
      <c r="J777" s="26"/>
      <c r="K777" s="26"/>
      <c r="L777" s="26"/>
      <c r="M777" s="26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23" t="str">
        <f t="shared" si="49"/>
        <v xml:space="preserve"> </v>
      </c>
      <c r="Y777" s="23" t="str">
        <f t="shared" si="50"/>
        <v xml:space="preserve"> </v>
      </c>
      <c r="Z777" s="23" t="str">
        <f t="shared" si="51"/>
        <v xml:space="preserve"> </v>
      </c>
      <c r="AA777" s="48" t="str">
        <f t="shared" si="48"/>
        <v xml:space="preserve"> </v>
      </c>
      <c r="AB777" s="26"/>
      <c r="AD777" s="26"/>
    </row>
    <row r="778" spans="1:32" x14ac:dyDescent="0.2">
      <c r="A778" s="1" t="s">
        <v>1646</v>
      </c>
      <c r="F778" s="23"/>
      <c r="G778" s="23"/>
      <c r="H778" s="23"/>
      <c r="X778" s="23" t="str">
        <f t="shared" si="49"/>
        <v xml:space="preserve"> </v>
      </c>
      <c r="Y778" s="23" t="str">
        <f t="shared" si="50"/>
        <v xml:space="preserve"> </v>
      </c>
      <c r="Z778" s="23" t="str">
        <f t="shared" si="51"/>
        <v xml:space="preserve"> </v>
      </c>
      <c r="AA778" s="48" t="str">
        <f t="shared" si="48"/>
        <v xml:space="preserve"> </v>
      </c>
    </row>
    <row r="779" spans="1:32" x14ac:dyDescent="0.2">
      <c r="X779" s="23" t="str">
        <f t="shared" si="49"/>
        <v xml:space="preserve"> </v>
      </c>
      <c r="Y779" s="23" t="str">
        <f t="shared" si="50"/>
        <v xml:space="preserve"> </v>
      </c>
      <c r="Z779" s="23" t="str">
        <f t="shared" si="51"/>
        <v xml:space="preserve"> </v>
      </c>
      <c r="AA779" s="48" t="str">
        <f t="shared" si="48"/>
        <v xml:space="preserve"> </v>
      </c>
    </row>
    <row r="780" spans="1:32" x14ac:dyDescent="0.2">
      <c r="B780" s="44" t="s">
        <v>349</v>
      </c>
      <c r="C780" s="19" t="s">
        <v>1736</v>
      </c>
      <c r="D780" s="20" t="s">
        <v>295</v>
      </c>
      <c r="E780" s="59"/>
      <c r="F780" s="30">
        <v>2628</v>
      </c>
      <c r="G780" s="30">
        <v>3</v>
      </c>
      <c r="H780" s="28">
        <v>9.9099999999999994E-2</v>
      </c>
      <c r="I780" s="26">
        <v>0.26900000000000002</v>
      </c>
      <c r="J780" s="26">
        <v>4.5400000000000003E-2</v>
      </c>
      <c r="K780" s="26">
        <v>-4.6300000000000001E-2</v>
      </c>
      <c r="L780" s="26">
        <v>0.2261</v>
      </c>
      <c r="M780" s="26">
        <v>7.2900000000000006E-2</v>
      </c>
      <c r="N780" s="26">
        <v>4.8399999999999999E-2</v>
      </c>
      <c r="O780" s="26">
        <v>-1.17E-2</v>
      </c>
      <c r="P780" s="26">
        <v>5.0500000000000003E-2</v>
      </c>
      <c r="Q780" s="26">
        <v>4.3900000000000002E-2</v>
      </c>
      <c r="R780" s="26">
        <v>-3.5799999999999998E-2</v>
      </c>
      <c r="S780" s="26">
        <v>5.1700000000000003E-2</v>
      </c>
      <c r="T780" s="26">
        <v>2.7E-2</v>
      </c>
      <c r="U780" s="26">
        <v>0.01</v>
      </c>
      <c r="V780" s="26">
        <v>-0.13200000000000001</v>
      </c>
      <c r="W780" s="26">
        <v>9.35E-2</v>
      </c>
      <c r="X780" s="23">
        <f t="shared" si="49"/>
        <v>1.0750966966436883</v>
      </c>
      <c r="Y780" s="23">
        <f t="shared" si="50"/>
        <v>0.42317076335736448</v>
      </c>
      <c r="Z780" s="23">
        <f t="shared" si="51"/>
        <v>0.21708059533307944</v>
      </c>
      <c r="AA780" s="48">
        <f t="shared" si="48"/>
        <v>4.6682338874382445E-2</v>
      </c>
      <c r="AB780" s="28">
        <v>7.1000000000000004E-3</v>
      </c>
      <c r="AC780" s="20" t="s">
        <v>11</v>
      </c>
      <c r="AD780" s="26">
        <v>7.3000000000000001E-3</v>
      </c>
      <c r="AE780" s="26" t="s">
        <v>11</v>
      </c>
    </row>
    <row r="781" spans="1:32" x14ac:dyDescent="0.2">
      <c r="B781" s="44" t="s">
        <v>349</v>
      </c>
      <c r="C781" s="19" t="s">
        <v>1269</v>
      </c>
      <c r="D781" s="20" t="s">
        <v>1270</v>
      </c>
      <c r="E781" s="59">
        <v>36707</v>
      </c>
      <c r="F781" s="30">
        <v>10109</v>
      </c>
      <c r="G781" s="30">
        <v>3</v>
      </c>
      <c r="H781" s="28"/>
      <c r="I781" s="26">
        <v>0.16300000000000001</v>
      </c>
      <c r="J781" s="26">
        <v>3.5999999999999997E-2</v>
      </c>
      <c r="K781" s="26">
        <v>-1.7000000000000001E-2</v>
      </c>
      <c r="L781" s="26">
        <v>0.128</v>
      </c>
      <c r="M781" s="26">
        <v>0.04</v>
      </c>
      <c r="N781" s="26">
        <v>8.7999999999999995E-2</v>
      </c>
      <c r="O781" s="26">
        <v>7.0000000000000001E-3</v>
      </c>
      <c r="P781" s="26">
        <v>5.8000000000000003E-2</v>
      </c>
      <c r="Q781" s="26">
        <v>4.5999999999999999E-2</v>
      </c>
      <c r="R781" s="26">
        <v>-2.9000000000000001E-2</v>
      </c>
      <c r="S781" s="26">
        <v>8.7999999999999995E-2</v>
      </c>
      <c r="T781" s="26">
        <v>4.5999999999999999E-2</v>
      </c>
      <c r="U781" s="26">
        <v>-1.2E-2</v>
      </c>
      <c r="V781" s="26">
        <v>-0.16400000000000001</v>
      </c>
      <c r="W781" s="26">
        <v>9.7000000000000003E-2</v>
      </c>
      <c r="X781" s="23" t="str">
        <f t="shared" si="49"/>
        <v xml:space="preserve"> </v>
      </c>
      <c r="Y781" s="23">
        <f t="shared" si="50"/>
        <v>0.39997839756332221</v>
      </c>
      <c r="Z781" s="23">
        <f t="shared" si="51"/>
        <v>0.26257945134964755</v>
      </c>
      <c r="AA781" s="48" t="str">
        <f t="shared" si="48"/>
        <v xml:space="preserve"> </v>
      </c>
      <c r="AB781" s="28">
        <v>1.03E-2</v>
      </c>
      <c r="AC781" s="20" t="s">
        <v>11</v>
      </c>
      <c r="AD781" s="26">
        <v>1.03E-2</v>
      </c>
      <c r="AE781" s="26" t="s">
        <v>11</v>
      </c>
    </row>
    <row r="782" spans="1:32" x14ac:dyDescent="0.2">
      <c r="B782" s="44" t="s">
        <v>349</v>
      </c>
      <c r="C782" s="19" t="s">
        <v>1649</v>
      </c>
      <c r="D782" s="20" t="s">
        <v>1648</v>
      </c>
      <c r="E782" s="59">
        <v>40165</v>
      </c>
      <c r="F782" s="30">
        <v>1464</v>
      </c>
      <c r="G782" s="30">
        <v>3</v>
      </c>
      <c r="H782" s="28"/>
      <c r="I782" s="26"/>
      <c r="J782" s="26">
        <v>0.113</v>
      </c>
      <c r="K782" s="26">
        <v>3.5000000000000003E-2</v>
      </c>
      <c r="L782" s="26">
        <v>0.17399999999999999</v>
      </c>
      <c r="M782" s="26">
        <v>2.8000000000000001E-2</v>
      </c>
      <c r="N782" s="26">
        <v>7.5999999999999998E-2</v>
      </c>
      <c r="O782" s="26">
        <v>-1.7000000000000001E-2</v>
      </c>
      <c r="P782" s="26">
        <v>4.2000000000000003E-2</v>
      </c>
      <c r="Q782" s="26">
        <v>2.8000000000000001E-2</v>
      </c>
      <c r="R782" s="26">
        <v>-1.4999999999999999E-2</v>
      </c>
      <c r="S782" s="26">
        <v>6.4000000000000001E-2</v>
      </c>
      <c r="T782" s="26">
        <v>3.7999999999999999E-2</v>
      </c>
      <c r="U782" s="26">
        <v>-1.4999999999999999E-2</v>
      </c>
      <c r="V782" s="26">
        <v>-0.161</v>
      </c>
      <c r="W782" s="26">
        <v>7.8E-2</v>
      </c>
      <c r="X782" s="23" t="str">
        <f t="shared" si="49"/>
        <v xml:space="preserve"> </v>
      </c>
      <c r="Y782" s="23">
        <f t="shared" si="50"/>
        <v>0.37157748788527578</v>
      </c>
      <c r="Z782" s="23">
        <f t="shared" si="51"/>
        <v>0.12878674656632549</v>
      </c>
      <c r="AA782" s="48" t="str">
        <f t="shared" si="48"/>
        <v xml:space="preserve"> </v>
      </c>
      <c r="AB782" s="28">
        <v>7.4999999999999997E-3</v>
      </c>
      <c r="AC782" s="20" t="s">
        <v>1650</v>
      </c>
      <c r="AD782" s="26">
        <v>1.17E-2</v>
      </c>
      <c r="AE782" s="26" t="s">
        <v>11</v>
      </c>
    </row>
    <row r="783" spans="1:32" x14ac:dyDescent="0.2">
      <c r="B783" s="44" t="s">
        <v>349</v>
      </c>
      <c r="C783" s="19" t="s">
        <v>1784</v>
      </c>
      <c r="D783" s="20" t="s">
        <v>388</v>
      </c>
      <c r="E783" s="59">
        <v>39843</v>
      </c>
      <c r="F783" s="30">
        <v>616</v>
      </c>
      <c r="G783" s="30">
        <v>2</v>
      </c>
      <c r="H783" s="28"/>
      <c r="I783" s="26"/>
      <c r="J783" s="26">
        <v>3.44E-2</v>
      </c>
      <c r="K783" s="26">
        <v>1.6299999999999999E-2</v>
      </c>
      <c r="L783" s="26">
        <v>0.15540000000000001</v>
      </c>
      <c r="M783" s="26">
        <v>5.6599999999999998E-2</v>
      </c>
      <c r="N783" s="26">
        <v>3.32E-2</v>
      </c>
      <c r="O783" s="26">
        <v>7.6E-3</v>
      </c>
      <c r="P783" s="26">
        <v>2.93E-2</v>
      </c>
      <c r="Q783" s="26">
        <v>1.89E-2</v>
      </c>
      <c r="R783" s="26">
        <v>-2.1000000000000001E-2</v>
      </c>
      <c r="S783" s="26">
        <v>2.5999999999999999E-2</v>
      </c>
      <c r="T783" s="26">
        <v>0.04</v>
      </c>
      <c r="U783" s="26">
        <v>1.9E-2</v>
      </c>
      <c r="V783" s="26">
        <v>-1.0999999999999999E-2</v>
      </c>
      <c r="W783" s="26">
        <v>6.3E-2</v>
      </c>
      <c r="X783" s="23" t="str">
        <f t="shared" si="49"/>
        <v xml:space="preserve"> </v>
      </c>
      <c r="Y783" s="23">
        <f t="shared" si="50"/>
        <v>0.51592640761185815</v>
      </c>
      <c r="Z783" s="23">
        <f t="shared" si="51"/>
        <v>0.29099282833304962</v>
      </c>
      <c r="AA783" s="48" t="str">
        <f t="shared" si="48"/>
        <v xml:space="preserve"> </v>
      </c>
      <c r="AB783" s="28">
        <v>4.7999999999999996E-3</v>
      </c>
      <c r="AC783" s="20" t="s">
        <v>11</v>
      </c>
      <c r="AD783" s="26">
        <v>4.7999999999999996E-3</v>
      </c>
      <c r="AE783" s="26" t="s">
        <v>11</v>
      </c>
    </row>
    <row r="784" spans="1:32" x14ac:dyDescent="0.2">
      <c r="B784" s="44" t="s">
        <v>349</v>
      </c>
      <c r="C784" s="19" t="s">
        <v>1785</v>
      </c>
      <c r="D784" s="20" t="s">
        <v>428</v>
      </c>
      <c r="E784" s="59">
        <v>39843</v>
      </c>
      <c r="F784" s="30">
        <v>616</v>
      </c>
      <c r="G784" s="30">
        <v>2</v>
      </c>
      <c r="H784" s="28"/>
      <c r="I784" s="26"/>
      <c r="J784" s="26">
        <v>2.87E-2</v>
      </c>
      <c r="K784" s="26">
        <v>1.1299999999999999E-2</v>
      </c>
      <c r="L784" s="26">
        <v>0.14960000000000001</v>
      </c>
      <c r="M784" s="26">
        <v>5.1400000000000001E-2</v>
      </c>
      <c r="N784" s="26">
        <v>2.8000000000000001E-2</v>
      </c>
      <c r="O784" s="26">
        <v>2.5000000000000001E-3</v>
      </c>
      <c r="P784" s="26">
        <v>2.5600000000000001E-2</v>
      </c>
      <c r="Q784" s="26">
        <v>1.4800000000000001E-2</v>
      </c>
      <c r="R784" s="26">
        <v>-2.5000000000000001E-2</v>
      </c>
      <c r="S784" s="26">
        <v>2.1000000000000001E-2</v>
      </c>
      <c r="T784" s="26">
        <v>3.5000000000000003E-2</v>
      </c>
      <c r="U784" s="26">
        <v>1.4999999999999999E-2</v>
      </c>
      <c r="V784" s="26">
        <v>-1.4999999999999999E-2</v>
      </c>
      <c r="W784" s="26">
        <v>5.8999999999999997E-2</v>
      </c>
      <c r="X784" s="23" t="str">
        <f t="shared" si="49"/>
        <v xml:space="preserve"> </v>
      </c>
      <c r="Y784" s="23">
        <f t="shared" si="50"/>
        <v>0.43020944629779123</v>
      </c>
      <c r="Z784" s="23">
        <f t="shared" si="51"/>
        <v>0.23019194712293767</v>
      </c>
      <c r="AA784" s="48" t="str">
        <f t="shared" si="48"/>
        <v xml:space="preserve"> </v>
      </c>
      <c r="AB784" s="28">
        <v>8.8000000000000005E-3</v>
      </c>
      <c r="AC784" s="20" t="s">
        <v>11</v>
      </c>
      <c r="AD784" s="26">
        <v>8.8000000000000005E-3</v>
      </c>
      <c r="AE784" s="26" t="s">
        <v>11</v>
      </c>
    </row>
    <row r="785" spans="1:36" x14ac:dyDescent="0.2">
      <c r="B785" s="44"/>
      <c r="C785" s="38" t="s">
        <v>1172</v>
      </c>
      <c r="D785" s="20" t="s">
        <v>580</v>
      </c>
      <c r="E785" s="59">
        <v>37635</v>
      </c>
      <c r="F785" s="30">
        <v>597</v>
      </c>
      <c r="G785" s="30">
        <v>3</v>
      </c>
      <c r="H785" s="23"/>
      <c r="I785" s="26">
        <v>0.315</v>
      </c>
      <c r="J785" s="26">
        <v>0.112</v>
      </c>
      <c r="K785" s="26">
        <v>3.5000000000000003E-2</v>
      </c>
      <c r="L785" s="26">
        <v>0.158</v>
      </c>
      <c r="M785" s="26">
        <v>6.6000000000000003E-2</v>
      </c>
      <c r="N785" s="26">
        <v>3.4000000000000002E-2</v>
      </c>
      <c r="O785" s="26">
        <v>3.3000000000000002E-2</v>
      </c>
      <c r="P785" s="26">
        <v>3.9600000000000003E-2</v>
      </c>
      <c r="Q785" s="26">
        <v>2.12E-2</v>
      </c>
      <c r="R785" s="26">
        <v>-1.67E-2</v>
      </c>
      <c r="S785" s="26">
        <v>3.7100000000000001E-2</v>
      </c>
      <c r="T785" s="26">
        <v>1.2999999999999999E-2</v>
      </c>
      <c r="U785" s="26">
        <v>8.9999999999999993E-3</v>
      </c>
      <c r="V785" s="26">
        <v>-3.6999999999999998E-2</v>
      </c>
      <c r="W785" s="26">
        <v>5.8000000000000003E-2</v>
      </c>
      <c r="X785" s="23" t="str">
        <f t="shared" si="49"/>
        <v xml:space="preserve"> </v>
      </c>
      <c r="Y785" s="23">
        <f t="shared" si="50"/>
        <v>0.53859136581777012</v>
      </c>
      <c r="Z785" s="23">
        <f t="shared" si="51"/>
        <v>0.28373204326781187</v>
      </c>
      <c r="AA785" s="48" t="str">
        <f t="shared" si="48"/>
        <v xml:space="preserve"> </v>
      </c>
      <c r="AB785" s="28">
        <v>6.4999999999999997E-3</v>
      </c>
      <c r="AC785" s="20" t="s">
        <v>546</v>
      </c>
      <c r="AD785" s="26">
        <v>1.14E-2</v>
      </c>
      <c r="AE785" s="26" t="s">
        <v>11</v>
      </c>
      <c r="AH785" s="33"/>
      <c r="AI785" s="33"/>
    </row>
    <row r="786" spans="1:36" x14ac:dyDescent="0.2">
      <c r="B786" s="44" t="s">
        <v>350</v>
      </c>
      <c r="C786" s="19" t="s">
        <v>1171</v>
      </c>
      <c r="D786" s="20" t="s">
        <v>110</v>
      </c>
      <c r="E786" s="59">
        <v>39283</v>
      </c>
      <c r="F786" s="30">
        <v>215</v>
      </c>
      <c r="G786" s="30">
        <v>3</v>
      </c>
      <c r="H786" s="28">
        <v>5.0000000000000001E-3</v>
      </c>
      <c r="I786" s="26">
        <v>0.20200000000000001</v>
      </c>
      <c r="J786" s="26">
        <v>3.5000000000000003E-2</v>
      </c>
      <c r="K786" s="26">
        <v>-4.2000000000000003E-2</v>
      </c>
      <c r="L786" s="26">
        <v>0.16300000000000001</v>
      </c>
      <c r="M786" s="26">
        <v>6.4000000000000001E-2</v>
      </c>
      <c r="N786" s="26">
        <v>0.04</v>
      </c>
      <c r="O786" s="26">
        <v>-1.6E-2</v>
      </c>
      <c r="P786" s="26">
        <v>5.2999999999999999E-2</v>
      </c>
      <c r="Q786" s="26">
        <v>3.6600000000000001E-2</v>
      </c>
      <c r="R786" s="26">
        <v>-3.1E-2</v>
      </c>
      <c r="S786" s="26">
        <v>3.7999999999999999E-2</v>
      </c>
      <c r="T786" s="26">
        <v>2E-3</v>
      </c>
      <c r="U786" s="26">
        <v>-2E-3</v>
      </c>
      <c r="V786" s="26">
        <v>-9.2999999999999999E-2</v>
      </c>
      <c r="W786" s="26">
        <v>7.4999999999999997E-2</v>
      </c>
      <c r="X786" s="23">
        <f t="shared" si="49"/>
        <v>0.62368167450695489</v>
      </c>
      <c r="Y786" s="23">
        <f t="shared" si="50"/>
        <v>0.2986436906490999</v>
      </c>
      <c r="Z786" s="23">
        <f t="shared" si="51"/>
        <v>0.16558724435679451</v>
      </c>
      <c r="AA786" s="48">
        <f t="shared" si="48"/>
        <v>3.0757030229469295E-2</v>
      </c>
      <c r="AB786" s="28">
        <v>1.01E-2</v>
      </c>
      <c r="AC786" s="20" t="s">
        <v>11</v>
      </c>
      <c r="AD786" s="26">
        <v>1.01E-2</v>
      </c>
      <c r="AE786" s="26" t="s">
        <v>11</v>
      </c>
    </row>
    <row r="787" spans="1:36" x14ac:dyDescent="0.2">
      <c r="B787" s="44" t="s">
        <v>350</v>
      </c>
      <c r="C787" s="19" t="s">
        <v>351</v>
      </c>
      <c r="D787" s="20" t="s">
        <v>352</v>
      </c>
      <c r="E787" s="59">
        <v>39927</v>
      </c>
      <c r="F787" s="30">
        <v>40</v>
      </c>
      <c r="G787" s="30">
        <v>2</v>
      </c>
      <c r="H787" s="28"/>
      <c r="I787" s="26"/>
      <c r="J787" s="26">
        <v>6.7000000000000004E-2</v>
      </c>
      <c r="K787" s="26">
        <v>-5.8999999999999997E-2</v>
      </c>
      <c r="L787" s="26">
        <v>0.1168</v>
      </c>
      <c r="M787" s="26">
        <v>3.04E-2</v>
      </c>
      <c r="N787" s="26">
        <v>4.2799999999999998E-2</v>
      </c>
      <c r="O787" s="26">
        <v>6.1999999999999998E-3</v>
      </c>
      <c r="P787" s="26">
        <v>2.1399999999999999E-2</v>
      </c>
      <c r="Q787" s="26">
        <v>5.0500000000000003E-2</v>
      </c>
      <c r="R787" s="26">
        <v>-5.2299999999999999E-2</v>
      </c>
      <c r="S787" s="26">
        <v>5.8700000000000002E-2</v>
      </c>
      <c r="T787" s="26">
        <v>-1.2E-2</v>
      </c>
      <c r="U787" s="26">
        <v>1.0999999999999999E-2</v>
      </c>
      <c r="V787" s="26">
        <v>-7.5999999999999998E-2</v>
      </c>
      <c r="W787" s="26">
        <v>4.2999999999999997E-2</v>
      </c>
      <c r="X787" s="23" t="str">
        <f t="shared" si="49"/>
        <v xml:space="preserve"> </v>
      </c>
      <c r="Y787" s="23">
        <f t="shared" si="50"/>
        <v>0.17748747984895208</v>
      </c>
      <c r="Z787" s="23">
        <f t="shared" si="51"/>
        <v>0.12044687402841414</v>
      </c>
      <c r="AA787" s="48" t="str">
        <f t="shared" si="48"/>
        <v xml:space="preserve"> </v>
      </c>
      <c r="AB787" s="28">
        <v>0.01</v>
      </c>
      <c r="AC787" s="20" t="s">
        <v>792</v>
      </c>
      <c r="AD787" s="26">
        <v>1.01E-2</v>
      </c>
      <c r="AE787" s="26" t="s">
        <v>11</v>
      </c>
    </row>
    <row r="788" spans="1:36" x14ac:dyDescent="0.2">
      <c r="B788" s="44" t="s">
        <v>750</v>
      </c>
      <c r="C788" s="19" t="s">
        <v>1620</v>
      </c>
      <c r="D788" s="20" t="s">
        <v>1619</v>
      </c>
      <c r="E788" s="59">
        <v>41152</v>
      </c>
      <c r="F788" s="30">
        <v>810</v>
      </c>
      <c r="G788" s="30">
        <v>3</v>
      </c>
      <c r="H788" s="19"/>
      <c r="I788" s="19"/>
      <c r="J788" s="19"/>
      <c r="K788" s="19"/>
      <c r="L788" s="19"/>
      <c r="M788" s="28">
        <v>5.7000000000000002E-2</v>
      </c>
      <c r="N788" s="28">
        <v>6.9000000000000006E-2</v>
      </c>
      <c r="O788" s="28">
        <v>1.0999999999999999E-2</v>
      </c>
      <c r="P788" s="28">
        <v>5.2999999999999999E-2</v>
      </c>
      <c r="Q788" s="28">
        <v>3.5999999999999997E-2</v>
      </c>
      <c r="R788" s="28">
        <v>-3.5000000000000003E-2</v>
      </c>
      <c r="S788" s="28">
        <v>4.9000000000000002E-2</v>
      </c>
      <c r="T788" s="28">
        <v>-4.0000000000000001E-3</v>
      </c>
      <c r="U788" s="28">
        <v>1.2999999999999999E-2</v>
      </c>
      <c r="V788" s="28">
        <v>-0.109</v>
      </c>
      <c r="W788" s="28">
        <v>9.4E-2</v>
      </c>
      <c r="X788" s="23" t="str">
        <f t="shared" si="49"/>
        <v xml:space="preserve"> </v>
      </c>
      <c r="Y788" s="23" t="str">
        <f t="shared" si="50"/>
        <v xml:space="preserve"> </v>
      </c>
      <c r="Z788" s="23">
        <f t="shared" si="51"/>
        <v>0.2406765852594055</v>
      </c>
      <c r="AA788" s="48" t="str">
        <f t="shared" si="48"/>
        <v xml:space="preserve"> </v>
      </c>
      <c r="AB788" s="28">
        <v>1.2E-2</v>
      </c>
      <c r="AC788" s="26" t="s">
        <v>1621</v>
      </c>
      <c r="AD788" s="26">
        <v>1.21E-2</v>
      </c>
      <c r="AE788" s="26" t="s">
        <v>11</v>
      </c>
    </row>
    <row r="789" spans="1:36" x14ac:dyDescent="0.2">
      <c r="B789" s="44" t="s">
        <v>750</v>
      </c>
      <c r="C789" s="19" t="s">
        <v>749</v>
      </c>
      <c r="D789" s="20" t="s">
        <v>748</v>
      </c>
      <c r="E789" s="60">
        <v>42664</v>
      </c>
      <c r="F789" s="25">
        <v>170</v>
      </c>
      <c r="G789" s="30">
        <v>4</v>
      </c>
      <c r="H789" s="19"/>
      <c r="I789" s="19"/>
      <c r="J789" s="19"/>
      <c r="K789" s="19"/>
      <c r="L789" s="19"/>
      <c r="M789" s="28"/>
      <c r="N789" s="28"/>
      <c r="O789" s="28"/>
      <c r="P789" s="28"/>
      <c r="Q789" s="26">
        <v>3.0499999999999999E-2</v>
      </c>
      <c r="R789" s="26">
        <v>-2.7E-2</v>
      </c>
      <c r="S789" s="26">
        <v>4.4999999999999998E-2</v>
      </c>
      <c r="T789" s="26"/>
      <c r="U789" s="26"/>
      <c r="V789" s="26"/>
      <c r="W789" s="26"/>
      <c r="X789" s="23" t="str">
        <f t="shared" si="49"/>
        <v xml:space="preserve"> </v>
      </c>
      <c r="Y789" s="23" t="str">
        <f t="shared" si="50"/>
        <v xml:space="preserve"> </v>
      </c>
      <c r="Z789" s="23" t="str">
        <f t="shared" si="51"/>
        <v xml:space="preserve"> </v>
      </c>
      <c r="AA789" s="48" t="str">
        <f t="shared" si="48"/>
        <v xml:space="preserve"> </v>
      </c>
      <c r="AB789" s="28">
        <v>3.0000000000000001E-3</v>
      </c>
      <c r="AC789" s="20" t="s">
        <v>11</v>
      </c>
      <c r="AD789" s="29">
        <v>4.4999999999999997E-3</v>
      </c>
      <c r="AE789" s="27" t="s">
        <v>11</v>
      </c>
      <c r="AF789" s="33"/>
      <c r="AI789" s="33"/>
      <c r="AJ789" s="33"/>
    </row>
    <row r="790" spans="1:36" x14ac:dyDescent="0.2">
      <c r="B790" s="44"/>
      <c r="E790" s="60"/>
      <c r="F790" s="25"/>
      <c r="G790" s="30"/>
      <c r="H790" s="19"/>
      <c r="I790" s="19"/>
      <c r="J790" s="19"/>
      <c r="K790" s="19"/>
      <c r="L790" s="19"/>
      <c r="M790" s="28"/>
      <c r="N790" s="28"/>
      <c r="O790" s="28"/>
      <c r="P790" s="28"/>
      <c r="Q790" s="26"/>
      <c r="R790" s="26"/>
      <c r="S790" s="26"/>
      <c r="T790" s="26"/>
      <c r="U790" s="26"/>
      <c r="V790" s="26"/>
      <c r="W790" s="26"/>
      <c r="X790" s="23" t="str">
        <f t="shared" si="49"/>
        <v xml:space="preserve"> </v>
      </c>
      <c r="Y790" s="23" t="str">
        <f t="shared" si="50"/>
        <v xml:space="preserve"> </v>
      </c>
      <c r="Z790" s="23" t="str">
        <f t="shared" si="51"/>
        <v xml:space="preserve"> </v>
      </c>
      <c r="AA790" s="48" t="str">
        <f t="shared" si="48"/>
        <v xml:space="preserve"> </v>
      </c>
      <c r="AB790" s="28"/>
      <c r="AD790" s="29"/>
      <c r="AE790" s="27"/>
      <c r="AF790" s="33"/>
      <c r="AI790" s="33"/>
      <c r="AJ790" s="33"/>
    </row>
    <row r="791" spans="1:36" x14ac:dyDescent="0.2">
      <c r="X791" s="23" t="str">
        <f t="shared" si="49"/>
        <v xml:space="preserve"> </v>
      </c>
      <c r="Y791" s="23" t="str">
        <f t="shared" si="50"/>
        <v xml:space="preserve"> </v>
      </c>
      <c r="Z791" s="23" t="str">
        <f t="shared" si="51"/>
        <v xml:space="preserve"> </v>
      </c>
      <c r="AA791" s="48" t="str">
        <f t="shared" si="48"/>
        <v xml:space="preserve"> </v>
      </c>
    </row>
    <row r="792" spans="1:36" x14ac:dyDescent="0.2">
      <c r="A792" s="1" t="s">
        <v>1647</v>
      </c>
      <c r="X792" s="23" t="str">
        <f t="shared" si="49"/>
        <v xml:space="preserve"> </v>
      </c>
      <c r="Y792" s="23" t="str">
        <f t="shared" si="50"/>
        <v xml:space="preserve"> </v>
      </c>
      <c r="Z792" s="23" t="str">
        <f t="shared" si="51"/>
        <v xml:space="preserve"> </v>
      </c>
      <c r="AA792" s="48" t="str">
        <f t="shared" si="48"/>
        <v xml:space="preserve"> </v>
      </c>
    </row>
    <row r="793" spans="1:36" x14ac:dyDescent="0.2">
      <c r="A793" s="1"/>
      <c r="X793" s="23" t="str">
        <f t="shared" si="49"/>
        <v xml:space="preserve"> </v>
      </c>
      <c r="Y793" s="23" t="str">
        <f t="shared" si="50"/>
        <v xml:space="preserve"> </v>
      </c>
      <c r="Z793" s="23" t="str">
        <f t="shared" si="51"/>
        <v xml:space="preserve"> </v>
      </c>
      <c r="AA793" s="48" t="str">
        <f t="shared" si="48"/>
        <v xml:space="preserve"> </v>
      </c>
    </row>
    <row r="794" spans="1:36" x14ac:dyDescent="0.2">
      <c r="C794" s="38" t="s">
        <v>1535</v>
      </c>
      <c r="D794" s="20" t="s">
        <v>1534</v>
      </c>
      <c r="E794" s="59">
        <v>39030</v>
      </c>
      <c r="F794" s="25">
        <v>552</v>
      </c>
      <c r="G794" s="30">
        <v>3</v>
      </c>
      <c r="H794" s="23"/>
      <c r="I794" s="26">
        <v>0.67</v>
      </c>
      <c r="J794" s="26">
        <v>0.16300000000000001</v>
      </c>
      <c r="K794" s="26">
        <v>-5.2999999999999999E-2</v>
      </c>
      <c r="L794" s="26">
        <v>0.23300000000000001</v>
      </c>
      <c r="M794" s="26">
        <v>7.6999999999999999E-2</v>
      </c>
      <c r="N794" s="26">
        <v>5.0999999999999997E-2</v>
      </c>
      <c r="O794" s="26">
        <v>2.1000000000000001E-2</v>
      </c>
      <c r="P794" s="26">
        <v>7.8E-2</v>
      </c>
      <c r="Q794" s="26">
        <v>5.6000000000000001E-2</v>
      </c>
      <c r="R794" s="26">
        <v>-2.7E-2</v>
      </c>
      <c r="S794" s="26">
        <v>9.4500000000000001E-2</v>
      </c>
      <c r="T794" s="26">
        <v>2.5499999999999998E-2</v>
      </c>
      <c r="U794" s="26">
        <v>2.1000000000000001E-2</v>
      </c>
      <c r="V794" s="26">
        <v>-0.10100000000000001</v>
      </c>
      <c r="W794" s="26">
        <v>0.113</v>
      </c>
      <c r="X794" s="23" t="str">
        <f t="shared" si="49"/>
        <v xml:space="preserve"> </v>
      </c>
      <c r="Y794" s="23">
        <f t="shared" si="50"/>
        <v>0.71389718350347398</v>
      </c>
      <c r="Z794" s="23">
        <f t="shared" si="51"/>
        <v>0.46781631112676081</v>
      </c>
      <c r="AA794" s="48" t="str">
        <f t="shared" si="48"/>
        <v xml:space="preserve"> </v>
      </c>
      <c r="AB794" s="28">
        <v>5.0000000000000001E-3</v>
      </c>
      <c r="AC794" s="20" t="s">
        <v>11</v>
      </c>
      <c r="AD794" s="28">
        <v>5.0000000000000001E-3</v>
      </c>
      <c r="AE794" s="27" t="s">
        <v>11</v>
      </c>
      <c r="AF794" s="20"/>
      <c r="AI794" s="33"/>
      <c r="AJ794" s="33"/>
    </row>
    <row r="795" spans="1:36" x14ac:dyDescent="0.2">
      <c r="C795" s="38" t="s">
        <v>1537</v>
      </c>
      <c r="D795" s="20" t="s">
        <v>1536</v>
      </c>
      <c r="E795" s="59">
        <v>36692</v>
      </c>
      <c r="F795" s="25">
        <v>708</v>
      </c>
      <c r="G795" s="30">
        <v>3</v>
      </c>
      <c r="H795" s="26"/>
      <c r="I795" s="26">
        <v>0.53200000000000003</v>
      </c>
      <c r="J795" s="26">
        <v>0.155</v>
      </c>
      <c r="K795" s="26">
        <v>-6.8000000000000005E-2</v>
      </c>
      <c r="L795" s="26">
        <v>0.23169999999999999</v>
      </c>
      <c r="M795" s="26">
        <v>8.0199999999999994E-2</v>
      </c>
      <c r="N795" s="26">
        <v>5.3100000000000001E-2</v>
      </c>
      <c r="O795" s="26">
        <v>2.7799999999999998E-2</v>
      </c>
      <c r="P795" s="26">
        <v>8.9099999999999999E-2</v>
      </c>
      <c r="Q795" s="26">
        <v>5.9299999999999999E-2</v>
      </c>
      <c r="R795" s="26">
        <v>-2.75E-2</v>
      </c>
      <c r="S795" s="26">
        <v>9.8400000000000001E-2</v>
      </c>
      <c r="T795" s="26">
        <v>1.14E-2</v>
      </c>
      <c r="U795" s="26">
        <v>2.4E-2</v>
      </c>
      <c r="V795" s="26">
        <v>-0.1</v>
      </c>
      <c r="W795" s="26">
        <v>0.121</v>
      </c>
      <c r="X795" s="23" t="str">
        <f t="shared" si="49"/>
        <v xml:space="preserve"> </v>
      </c>
      <c r="Y795" s="23">
        <f t="shared" si="50"/>
        <v>0.72826822517974388</v>
      </c>
      <c r="Z795" s="23">
        <f t="shared" si="51"/>
        <v>0.50553304252343945</v>
      </c>
      <c r="AA795" s="48" t="str">
        <f t="shared" si="48"/>
        <v xml:space="preserve"> </v>
      </c>
      <c r="AB795" s="26">
        <v>0.01</v>
      </c>
      <c r="AC795" s="26" t="s">
        <v>11</v>
      </c>
      <c r="AD795" s="26">
        <v>1.14E-2</v>
      </c>
      <c r="AE795" s="26" t="s">
        <v>11</v>
      </c>
    </row>
    <row r="796" spans="1:36" x14ac:dyDescent="0.2">
      <c r="B796" s="44"/>
      <c r="C796" s="38" t="s">
        <v>1188</v>
      </c>
      <c r="D796" s="20" t="s">
        <v>581</v>
      </c>
      <c r="E796" s="59">
        <v>37874</v>
      </c>
      <c r="F796" s="30">
        <v>2494</v>
      </c>
      <c r="G796" s="30">
        <v>3</v>
      </c>
      <c r="H796" s="23">
        <v>-0.34599999999999997</v>
      </c>
      <c r="I796" s="26">
        <v>0.53200000000000003</v>
      </c>
      <c r="J796" s="26">
        <v>0.14199999999999999</v>
      </c>
      <c r="K796" s="26">
        <v>8.9999999999999993E-3</v>
      </c>
      <c r="L796" s="26">
        <v>0.23619999999999999</v>
      </c>
      <c r="M796" s="26">
        <v>0.1014</v>
      </c>
      <c r="N796" s="26">
        <v>6.4000000000000001E-2</v>
      </c>
      <c r="O796" s="26">
        <v>3.4500000000000003E-2</v>
      </c>
      <c r="P796" s="26">
        <v>8.0199999999999994E-2</v>
      </c>
      <c r="Q796" s="26">
        <v>5.8599999999999999E-2</v>
      </c>
      <c r="R796" s="26">
        <v>-2.4500000000000001E-2</v>
      </c>
      <c r="S796" s="26">
        <v>0.1077</v>
      </c>
      <c r="T796" s="26">
        <v>3.9100000000000003E-2</v>
      </c>
      <c r="U796" s="26">
        <v>2.4E-2</v>
      </c>
      <c r="V796" s="26">
        <v>-9.5000000000000001E-2</v>
      </c>
      <c r="W796" s="26">
        <v>0.121</v>
      </c>
      <c r="X796" s="23">
        <f t="shared" si="49"/>
        <v>1.3077922120519254</v>
      </c>
      <c r="Y796" s="23">
        <f t="shared" si="50"/>
        <v>1.0169451406723957</v>
      </c>
      <c r="Z796" s="23">
        <f t="shared" si="51"/>
        <v>0.61701549079831119</v>
      </c>
      <c r="AA796" s="48">
        <f t="shared" si="48"/>
        <v>5.365830335943178E-2</v>
      </c>
      <c r="AB796" s="28">
        <v>7.1000000000000004E-3</v>
      </c>
      <c r="AC796" s="20" t="s">
        <v>582</v>
      </c>
      <c r="AD796" s="26">
        <v>7.1000000000000004E-3</v>
      </c>
      <c r="AE796" s="26" t="s">
        <v>11</v>
      </c>
      <c r="AH796" s="33"/>
      <c r="AI796" s="33"/>
    </row>
    <row r="797" spans="1:36" x14ac:dyDescent="0.2">
      <c r="B797" s="44"/>
      <c r="C797" s="19" t="s">
        <v>1653</v>
      </c>
      <c r="D797" s="20" t="s">
        <v>1654</v>
      </c>
      <c r="E797" s="59">
        <v>40284</v>
      </c>
      <c r="F797" s="30">
        <v>217</v>
      </c>
      <c r="G797" s="30">
        <v>3</v>
      </c>
      <c r="H797" s="28"/>
      <c r="I797" s="26"/>
      <c r="J797" s="26">
        <v>0.20799999999999999</v>
      </c>
      <c r="K797" s="26">
        <v>-2.9000000000000001E-2</v>
      </c>
      <c r="L797" s="26">
        <v>0.252</v>
      </c>
      <c r="M797" s="26">
        <v>8.5000000000000006E-2</v>
      </c>
      <c r="N797" s="26">
        <v>3.3000000000000002E-2</v>
      </c>
      <c r="O797" s="26">
        <v>0.03</v>
      </c>
      <c r="P797" s="26">
        <v>8.8999999999999996E-2</v>
      </c>
      <c r="Q797" s="26">
        <v>5.5399999999999998E-2</v>
      </c>
      <c r="R797" s="26">
        <v>-4.1399999999999999E-2</v>
      </c>
      <c r="S797" s="26">
        <v>9.5000000000000001E-2</v>
      </c>
      <c r="T797" s="26">
        <v>1.0999999999999999E-2</v>
      </c>
      <c r="U797" s="26">
        <v>1.7999999999999999E-2</v>
      </c>
      <c r="V797" s="26">
        <v>-9.7000000000000003E-2</v>
      </c>
      <c r="W797" s="26">
        <v>8.3000000000000004E-2</v>
      </c>
      <c r="X797" s="23" t="str">
        <f t="shared" si="49"/>
        <v xml:space="preserve"> </v>
      </c>
      <c r="Y797" s="23">
        <f t="shared" si="50"/>
        <v>0.70412911786435917</v>
      </c>
      <c r="Z797" s="23">
        <f t="shared" si="51"/>
        <v>0.40177702729339249</v>
      </c>
      <c r="AA797" s="48" t="str">
        <f t="shared" si="48"/>
        <v xml:space="preserve"> </v>
      </c>
      <c r="AB797" s="28">
        <v>6.8999999999999999E-3</v>
      </c>
      <c r="AC797" s="20" t="s">
        <v>11</v>
      </c>
      <c r="AD797" s="26">
        <v>6.8999999999999999E-3</v>
      </c>
      <c r="AE797" s="26" t="s">
        <v>11</v>
      </c>
    </row>
    <row r="798" spans="1:36" x14ac:dyDescent="0.2">
      <c r="B798" s="44"/>
      <c r="C798" s="19" t="s">
        <v>1740</v>
      </c>
      <c r="D798" s="20" t="s">
        <v>1741</v>
      </c>
      <c r="E798" s="66"/>
      <c r="F798" s="30">
        <v>2669.27</v>
      </c>
      <c r="G798" s="30">
        <v>4</v>
      </c>
      <c r="H798" s="28"/>
      <c r="I798" s="26"/>
      <c r="J798" s="26"/>
      <c r="K798" s="26"/>
      <c r="L798" s="26"/>
      <c r="M798" s="26"/>
      <c r="N798" s="26"/>
      <c r="O798" s="26"/>
      <c r="P798" s="26"/>
      <c r="Q798" s="26"/>
      <c r="R798" s="26">
        <v>-0.06</v>
      </c>
      <c r="S798" s="26">
        <v>0.124</v>
      </c>
      <c r="T798" s="26">
        <v>1.2999999999999999E-2</v>
      </c>
      <c r="U798" s="26">
        <v>3.5000000000000003E-2</v>
      </c>
      <c r="V798" s="26">
        <v>-0.129</v>
      </c>
      <c r="W798" s="26">
        <v>0.113</v>
      </c>
      <c r="X798" s="23" t="str">
        <f t="shared" si="49"/>
        <v xml:space="preserve"> </v>
      </c>
      <c r="Y798" s="23" t="str">
        <f t="shared" si="50"/>
        <v xml:space="preserve"> </v>
      </c>
      <c r="Z798" s="23" t="str">
        <f t="shared" si="51"/>
        <v xml:space="preserve"> </v>
      </c>
      <c r="AA798" s="48" t="str">
        <f t="shared" si="48"/>
        <v xml:space="preserve"> </v>
      </c>
      <c r="AB798" s="28">
        <v>1.6400000000000001E-2</v>
      </c>
      <c r="AD798" s="26">
        <v>1.6400000000000001E-2</v>
      </c>
      <c r="AE798" s="26"/>
    </row>
    <row r="799" spans="1:36" x14ac:dyDescent="0.2">
      <c r="B799" s="44"/>
      <c r="C799" s="19" t="s">
        <v>1651</v>
      </c>
      <c r="D799" s="20" t="s">
        <v>1652</v>
      </c>
      <c r="E799" s="59">
        <v>41018</v>
      </c>
      <c r="F799" s="30">
        <v>315</v>
      </c>
      <c r="G799" s="30">
        <v>3</v>
      </c>
      <c r="H799" s="23"/>
      <c r="I799" s="26"/>
      <c r="J799" s="26"/>
      <c r="K799" s="26"/>
      <c r="L799" s="26"/>
      <c r="M799" s="26">
        <v>0.11700000000000001</v>
      </c>
      <c r="N799" s="26">
        <v>3.5999999999999997E-2</v>
      </c>
      <c r="O799" s="26">
        <v>4.5999999999999999E-2</v>
      </c>
      <c r="P799" s="26">
        <v>9.5000000000000001E-2</v>
      </c>
      <c r="Q799" s="26">
        <v>5.0999999999999997E-2</v>
      </c>
      <c r="R799" s="26">
        <v>-2.3E-2</v>
      </c>
      <c r="S799" s="26">
        <v>0.11600000000000001</v>
      </c>
      <c r="T799" s="26">
        <v>2.4E-2</v>
      </c>
      <c r="U799" s="26">
        <v>0.02</v>
      </c>
      <c r="V799" s="26">
        <v>-0.14399999999999999</v>
      </c>
      <c r="W799" s="26">
        <v>0.104</v>
      </c>
      <c r="X799" s="23" t="str">
        <f t="shared" si="49"/>
        <v xml:space="preserve"> </v>
      </c>
      <c r="Y799" s="23" t="str">
        <f t="shared" si="50"/>
        <v xml:space="preserve"> </v>
      </c>
      <c r="Z799" s="23">
        <f t="shared" si="51"/>
        <v>0.49921242568512181</v>
      </c>
      <c r="AA799" s="48" t="str">
        <f t="shared" si="48"/>
        <v xml:space="preserve"> </v>
      </c>
      <c r="AB799" s="28">
        <v>7.4999999999999997E-3</v>
      </c>
      <c r="AC799" s="20" t="s">
        <v>11</v>
      </c>
      <c r="AD799" s="26">
        <v>1.17E-2</v>
      </c>
      <c r="AE799" s="26" t="s">
        <v>11</v>
      </c>
      <c r="AH799" s="33"/>
      <c r="AI799" s="33"/>
    </row>
    <row r="800" spans="1:36" x14ac:dyDescent="0.2">
      <c r="B800" s="44"/>
      <c r="C800" s="38" t="s">
        <v>1527</v>
      </c>
      <c r="D800" s="20" t="s">
        <v>603</v>
      </c>
      <c r="E800" s="59">
        <v>41227</v>
      </c>
      <c r="F800" s="30">
        <v>1550</v>
      </c>
      <c r="G800" s="30">
        <v>3</v>
      </c>
      <c r="H800" s="23"/>
      <c r="I800" s="26"/>
      <c r="J800" s="26"/>
      <c r="K800" s="26"/>
      <c r="L800" s="26"/>
      <c r="M800" s="26">
        <v>9.0999999999999998E-2</v>
      </c>
      <c r="N800" s="26">
        <v>5.5E-2</v>
      </c>
      <c r="O800" s="26">
        <v>0.04</v>
      </c>
      <c r="P800" s="26">
        <v>0.106</v>
      </c>
      <c r="Q800" s="26">
        <v>7.2300000000000003E-2</v>
      </c>
      <c r="R800" s="26">
        <v>-5.0999999999999997E-2</v>
      </c>
      <c r="S800" s="26">
        <v>0.10299999999999999</v>
      </c>
      <c r="T800" s="26">
        <v>4.8000000000000001E-2</v>
      </c>
      <c r="U800" s="26">
        <v>0.05</v>
      </c>
      <c r="V800" s="26">
        <v>-0.13400000000000001</v>
      </c>
      <c r="W800" s="26">
        <v>0.123</v>
      </c>
      <c r="X800" s="23" t="str">
        <f t="shared" si="49"/>
        <v xml:space="preserve"> </v>
      </c>
      <c r="Y800" s="23" t="str">
        <f t="shared" si="50"/>
        <v xml:space="preserve"> </v>
      </c>
      <c r="Z800" s="23">
        <f t="shared" si="51"/>
        <v>0.59027392231643372</v>
      </c>
      <c r="AA800" s="48" t="str">
        <f t="shared" si="48"/>
        <v xml:space="preserve"> </v>
      </c>
      <c r="AB800" s="28">
        <v>7.9000000000000008E-3</v>
      </c>
      <c r="AC800" s="20" t="s">
        <v>11</v>
      </c>
      <c r="AD800" s="26">
        <v>7.9000000000000008E-3</v>
      </c>
      <c r="AE800" s="20" t="s">
        <v>11</v>
      </c>
      <c r="AG800" s="33"/>
      <c r="AH800" s="33"/>
    </row>
    <row r="801" spans="2:36" x14ac:dyDescent="0.2">
      <c r="B801" s="44"/>
      <c r="C801" s="19" t="s">
        <v>526</v>
      </c>
      <c r="D801" s="30" t="s">
        <v>527</v>
      </c>
      <c r="E801" s="59">
        <v>38721</v>
      </c>
      <c r="F801" s="30">
        <v>2799</v>
      </c>
      <c r="G801" s="30">
        <v>3</v>
      </c>
      <c r="H801" s="28">
        <v>-0.38900000000000001</v>
      </c>
      <c r="I801" s="28">
        <v>0.86399999999999999</v>
      </c>
      <c r="J801" s="28">
        <v>0.12</v>
      </c>
      <c r="K801" s="28">
        <v>-6.7000000000000004E-2</v>
      </c>
      <c r="L801" s="28">
        <v>0.25</v>
      </c>
      <c r="M801" s="28">
        <v>0.109</v>
      </c>
      <c r="N801" s="28">
        <v>5.1999999999999998E-2</v>
      </c>
      <c r="O801" s="28">
        <v>0.03</v>
      </c>
      <c r="P801" s="28">
        <v>7.3999999999999996E-2</v>
      </c>
      <c r="Q801" s="28">
        <v>6.4000000000000001E-2</v>
      </c>
      <c r="R801" s="28">
        <v>-3.7600000000000001E-2</v>
      </c>
      <c r="S801" s="28">
        <v>9.9699999999999997E-2</v>
      </c>
      <c r="T801" s="28">
        <v>1.2999999999999999E-2</v>
      </c>
      <c r="U801" s="28">
        <v>0.02</v>
      </c>
      <c r="V801" s="28">
        <v>-0.113</v>
      </c>
      <c r="W801" s="28">
        <v>0.106</v>
      </c>
      <c r="X801" s="23">
        <f t="shared" si="49"/>
        <v>1.1915199120536841</v>
      </c>
      <c r="Y801" s="23">
        <f t="shared" si="50"/>
        <v>0.71806772756157589</v>
      </c>
      <c r="Z801" s="23">
        <f t="shared" si="51"/>
        <v>0.47315560776984045</v>
      </c>
      <c r="AA801" s="48">
        <f t="shared" si="48"/>
        <v>5.0259427991922623E-2</v>
      </c>
      <c r="AB801" s="28">
        <v>1.3100000000000001E-2</v>
      </c>
      <c r="AC801" s="20" t="s">
        <v>11</v>
      </c>
      <c r="AD801" s="26">
        <v>1.3100000000000001E-2</v>
      </c>
      <c r="AE801" s="26" t="s">
        <v>11</v>
      </c>
    </row>
    <row r="802" spans="2:36" x14ac:dyDescent="0.2">
      <c r="B802" s="44"/>
      <c r="C802" s="19" t="s">
        <v>499</v>
      </c>
      <c r="D802" s="20" t="s">
        <v>510</v>
      </c>
      <c r="E802" s="59">
        <v>37715</v>
      </c>
      <c r="F802" s="30">
        <v>790</v>
      </c>
      <c r="G802" s="30">
        <v>3</v>
      </c>
      <c r="H802" s="28">
        <v>-0.27800000000000002</v>
      </c>
      <c r="I802" s="26">
        <v>0.55600000000000005</v>
      </c>
      <c r="J802" s="26">
        <v>0.129</v>
      </c>
      <c r="K802" s="26">
        <v>-2.3E-2</v>
      </c>
      <c r="L802" s="26">
        <v>0.26200000000000001</v>
      </c>
      <c r="M802" s="26">
        <v>7.9000000000000001E-2</v>
      </c>
      <c r="N802" s="26">
        <v>6.3E-2</v>
      </c>
      <c r="O802" s="26">
        <v>8.0000000000000002E-3</v>
      </c>
      <c r="P802" s="26">
        <v>6.4000000000000001E-2</v>
      </c>
      <c r="Q802" s="26">
        <v>5.1999999999999998E-2</v>
      </c>
      <c r="R802" s="26">
        <v>-3.2000000000000001E-2</v>
      </c>
      <c r="S802" s="26">
        <v>9.1999999999999998E-2</v>
      </c>
      <c r="T802" s="26">
        <v>2.1999999999999999E-2</v>
      </c>
      <c r="U802" s="26">
        <v>8.9999999999999993E-3</v>
      </c>
      <c r="V802" s="26">
        <v>-0.111</v>
      </c>
      <c r="W802" s="26">
        <v>7.2999999999999995E-2</v>
      </c>
      <c r="X802" s="23">
        <f t="shared" si="49"/>
        <v>1.1043055495137053</v>
      </c>
      <c r="Y802" s="23">
        <f t="shared" si="50"/>
        <v>0.65908282837552168</v>
      </c>
      <c r="Z802" s="23">
        <f t="shared" si="51"/>
        <v>0.34559433400503314</v>
      </c>
      <c r="AA802" s="48">
        <f t="shared" si="48"/>
        <v>4.7597130173251401E-2</v>
      </c>
      <c r="AB802" s="28">
        <v>1.0999999999999999E-2</v>
      </c>
      <c r="AC802" s="20" t="s">
        <v>11</v>
      </c>
      <c r="AD802" s="26">
        <v>1.35E-2</v>
      </c>
      <c r="AE802" s="26" t="s">
        <v>11</v>
      </c>
    </row>
    <row r="803" spans="2:36" x14ac:dyDescent="0.2">
      <c r="B803" s="44"/>
      <c r="C803" s="38" t="s">
        <v>1313</v>
      </c>
      <c r="D803" s="20" t="s">
        <v>1312</v>
      </c>
      <c r="E803" s="59">
        <v>39346</v>
      </c>
      <c r="F803" s="25">
        <v>240</v>
      </c>
      <c r="G803" s="30">
        <v>3</v>
      </c>
      <c r="H803" s="19"/>
      <c r="I803" s="29">
        <v>0.60450000000000004</v>
      </c>
      <c r="J803" s="29">
        <v>0.10920000000000001</v>
      </c>
      <c r="K803" s="29">
        <v>-9.1300000000000006E-2</v>
      </c>
      <c r="L803" s="29">
        <v>0.24560000000000001</v>
      </c>
      <c r="M803" s="29">
        <v>9.5600000000000004E-2</v>
      </c>
      <c r="N803" s="29">
        <v>5.4800000000000001E-2</v>
      </c>
      <c r="O803" s="29">
        <v>-1.4999999999999999E-2</v>
      </c>
      <c r="P803" s="29">
        <v>0.1072</v>
      </c>
      <c r="Q803" s="29">
        <v>6.1199999999999997E-2</v>
      </c>
      <c r="R803" s="29">
        <v>-3.4200000000000001E-2</v>
      </c>
      <c r="S803" s="29">
        <v>9.8000000000000004E-2</v>
      </c>
      <c r="T803" s="29">
        <v>4.2999999999999997E-2</v>
      </c>
      <c r="U803" s="29">
        <v>3.4000000000000002E-2</v>
      </c>
      <c r="V803" s="29">
        <v>-7.8E-2</v>
      </c>
      <c r="W803" s="29">
        <v>0.12</v>
      </c>
      <c r="X803" s="23" t="str">
        <f t="shared" si="49"/>
        <v xml:space="preserve"> </v>
      </c>
      <c r="Y803" s="23">
        <f t="shared" si="50"/>
        <v>0.78782149015133784</v>
      </c>
      <c r="Z803" s="23">
        <f t="shared" si="51"/>
        <v>0.57951962308345562</v>
      </c>
      <c r="AA803" s="48" t="str">
        <f t="shared" si="48"/>
        <v xml:space="preserve"> </v>
      </c>
      <c r="AB803" s="28">
        <v>7.7999999999999996E-3</v>
      </c>
      <c r="AC803" s="20" t="s">
        <v>273</v>
      </c>
      <c r="AD803" s="28">
        <v>8.3000000000000001E-3</v>
      </c>
      <c r="AE803" s="27" t="s">
        <v>11</v>
      </c>
      <c r="AF803" s="20"/>
      <c r="AI803" s="33"/>
      <c r="AJ803" s="33"/>
    </row>
    <row r="804" spans="2:36" x14ac:dyDescent="0.2">
      <c r="B804" s="44"/>
      <c r="C804" s="19" t="s">
        <v>297</v>
      </c>
      <c r="D804" s="20" t="s">
        <v>296</v>
      </c>
      <c r="E804" s="59">
        <v>41710</v>
      </c>
      <c r="F804" s="30">
        <v>81</v>
      </c>
      <c r="G804" s="30">
        <v>4</v>
      </c>
      <c r="H804" s="28"/>
      <c r="I804" s="26"/>
      <c r="J804" s="26"/>
      <c r="K804" s="26"/>
      <c r="L804" s="26"/>
      <c r="M804" s="26"/>
      <c r="N804" s="26"/>
      <c r="O804" s="26">
        <v>-9.1999999999999998E-3</v>
      </c>
      <c r="P804" s="26">
        <v>7.6600000000000001E-2</v>
      </c>
      <c r="Q804" s="26">
        <v>7.1999999999999995E-2</v>
      </c>
      <c r="R804" s="26">
        <v>-5.4800000000000001E-2</v>
      </c>
      <c r="S804" s="26">
        <v>8.6400000000000005E-2</v>
      </c>
      <c r="T804" s="26">
        <v>1.9E-2</v>
      </c>
      <c r="U804" s="26">
        <v>2.9000000000000001E-2</v>
      </c>
      <c r="V804" s="26">
        <v>-0.13800000000000001</v>
      </c>
      <c r="W804" s="26">
        <v>0.1196</v>
      </c>
      <c r="X804" s="23" t="str">
        <f t="shared" si="49"/>
        <v xml:space="preserve"> </v>
      </c>
      <c r="Y804" s="23" t="str">
        <f t="shared" si="50"/>
        <v xml:space="preserve"> </v>
      </c>
      <c r="Z804" s="23" t="str">
        <f t="shared" si="51"/>
        <v xml:space="preserve"> </v>
      </c>
      <c r="AA804" s="48" t="str">
        <f t="shared" si="48"/>
        <v xml:space="preserve"> </v>
      </c>
      <c r="AB804" s="28">
        <v>1.2999999999999999E-2</v>
      </c>
      <c r="AC804" s="20" t="s">
        <v>385</v>
      </c>
      <c r="AD804" s="26">
        <v>1.3299999999999999E-2</v>
      </c>
      <c r="AE804" s="26" t="s">
        <v>11</v>
      </c>
    </row>
    <row r="805" spans="2:36" x14ac:dyDescent="0.2">
      <c r="B805" s="44"/>
      <c r="C805" s="19" t="s">
        <v>1874</v>
      </c>
      <c r="D805" s="20" t="s">
        <v>1875</v>
      </c>
      <c r="E805" s="59">
        <v>42713</v>
      </c>
      <c r="F805" s="30">
        <v>159</v>
      </c>
      <c r="G805" s="30">
        <v>3</v>
      </c>
      <c r="H805" s="28"/>
      <c r="I805" s="26"/>
      <c r="J805" s="26"/>
      <c r="K805" s="26"/>
      <c r="L805" s="26"/>
      <c r="M805" s="26"/>
      <c r="N805" s="26"/>
      <c r="O805" s="26"/>
      <c r="P805" s="26"/>
      <c r="Q805" s="26">
        <v>5.62E-2</v>
      </c>
      <c r="R805" s="26">
        <v>-7.4399999999999994E-2</v>
      </c>
      <c r="S805" s="26">
        <v>6.6000000000000003E-2</v>
      </c>
      <c r="T805" s="26">
        <v>-1.2E-2</v>
      </c>
      <c r="U805" s="26">
        <v>1.9E-2</v>
      </c>
      <c r="V805" s="26">
        <v>-2.8000000000000001E-2</v>
      </c>
      <c r="W805" s="26">
        <v>0.10440000000000001</v>
      </c>
      <c r="X805" s="23" t="str">
        <f t="shared" si="49"/>
        <v xml:space="preserve"> </v>
      </c>
      <c r="Y805" s="23" t="str">
        <f t="shared" si="50"/>
        <v xml:space="preserve"> </v>
      </c>
      <c r="Z805" s="23" t="str">
        <f t="shared" si="51"/>
        <v xml:space="preserve"> </v>
      </c>
      <c r="AA805" s="48" t="str">
        <f t="shared" si="48"/>
        <v xml:space="preserve"> </v>
      </c>
      <c r="AB805" s="28">
        <v>1.2E-2</v>
      </c>
      <c r="AC805" s="20" t="s">
        <v>370</v>
      </c>
      <c r="AD805" s="26">
        <v>1.4999999999999999E-2</v>
      </c>
      <c r="AE805" s="26" t="s">
        <v>11</v>
      </c>
    </row>
    <row r="806" spans="2:36" x14ac:dyDescent="0.2">
      <c r="B806" s="44"/>
      <c r="C806" s="19" t="s">
        <v>799</v>
      </c>
      <c r="D806" s="30" t="s">
        <v>519</v>
      </c>
      <c r="E806" s="59">
        <v>36707</v>
      </c>
      <c r="F806" s="30">
        <v>600</v>
      </c>
      <c r="G806" s="30">
        <v>3</v>
      </c>
      <c r="H806" s="26">
        <v>-0.313</v>
      </c>
      <c r="I806" s="26">
        <v>0.49</v>
      </c>
      <c r="J806" s="26">
        <v>0.124</v>
      </c>
      <c r="K806" s="26">
        <v>-2.4E-2</v>
      </c>
      <c r="L806" s="26">
        <v>0.20399999999999999</v>
      </c>
      <c r="M806" s="26">
        <v>7.8E-2</v>
      </c>
      <c r="N806" s="26">
        <v>0.03</v>
      </c>
      <c r="O806" s="26">
        <v>8.9999999999999993E-3</v>
      </c>
      <c r="P806" s="26">
        <v>8.2000000000000003E-2</v>
      </c>
      <c r="Q806" s="26">
        <v>4.3999999999999997E-2</v>
      </c>
      <c r="R806" s="26">
        <v>-3.6200000000000003E-2</v>
      </c>
      <c r="S806" s="26">
        <v>7.3800000000000004E-2</v>
      </c>
      <c r="T806" s="26">
        <v>2.41E-2</v>
      </c>
      <c r="U806" s="26">
        <v>2.1000000000000001E-2</v>
      </c>
      <c r="V806" s="26">
        <v>-9.0999999999999998E-2</v>
      </c>
      <c r="W806" s="26">
        <v>0.114</v>
      </c>
      <c r="X806" s="23">
        <f t="shared" si="49"/>
        <v>0.87494285792354276</v>
      </c>
      <c r="Y806" s="23">
        <f t="shared" si="50"/>
        <v>0.62959138365020229</v>
      </c>
      <c r="Z806" s="23">
        <f t="shared" si="51"/>
        <v>0.38676354063146912</v>
      </c>
      <c r="AA806" s="48">
        <f t="shared" si="48"/>
        <v>4.0068042453295316E-2</v>
      </c>
      <c r="AB806" s="28">
        <v>1.4E-2</v>
      </c>
      <c r="AC806" s="20" t="s">
        <v>11</v>
      </c>
      <c r="AD806" s="26">
        <v>1.4800000000000001E-2</v>
      </c>
      <c r="AE806" s="26" t="s">
        <v>11</v>
      </c>
    </row>
    <row r="807" spans="2:36" x14ac:dyDescent="0.2">
      <c r="B807" s="44"/>
      <c r="C807" s="38" t="s">
        <v>1644</v>
      </c>
      <c r="D807" s="20" t="s">
        <v>1645</v>
      </c>
      <c r="E807" s="59">
        <v>39556</v>
      </c>
      <c r="F807" s="30">
        <v>179.18</v>
      </c>
      <c r="G807" s="30">
        <v>3</v>
      </c>
      <c r="H807" s="23"/>
      <c r="I807" s="26"/>
      <c r="J807" s="26">
        <v>0.1242</v>
      </c>
      <c r="K807" s="26">
        <v>-4.24E-2</v>
      </c>
      <c r="L807" s="26">
        <v>0.2077</v>
      </c>
      <c r="M807" s="26">
        <v>9.2200000000000004E-2</v>
      </c>
      <c r="N807" s="26">
        <v>3.15E-2</v>
      </c>
      <c r="O807" s="26">
        <v>4.0000000000000001E-3</v>
      </c>
      <c r="P807" s="26">
        <v>8.1199999999999994E-2</v>
      </c>
      <c r="Q807" s="26">
        <v>4.8599999999999997E-2</v>
      </c>
      <c r="R807" s="26">
        <v>-3.1600000000000003E-2</v>
      </c>
      <c r="S807" s="26">
        <v>8.4500000000000006E-2</v>
      </c>
      <c r="T807" s="26">
        <v>2.7E-2</v>
      </c>
      <c r="U807" s="26">
        <v>2.9000000000000001E-2</v>
      </c>
      <c r="V807" s="26">
        <v>-0.1</v>
      </c>
      <c r="W807" s="26">
        <v>0.129</v>
      </c>
      <c r="X807" s="23" t="str">
        <f t="shared" si="49"/>
        <v xml:space="preserve"> </v>
      </c>
      <c r="Y807" s="23">
        <f t="shared" si="50"/>
        <v>0.67251806866073238</v>
      </c>
      <c r="Z807" s="23">
        <f t="shared" si="51"/>
        <v>0.4461975270390901</v>
      </c>
      <c r="AA807" s="48" t="str">
        <f t="shared" ref="AA807:AA870" si="52" xml:space="preserve">
IF(X807=" "," ",
(1+X807)^(1/16)-1
)</f>
        <v xml:space="preserve"> </v>
      </c>
      <c r="AB807" s="28">
        <v>8.0999999999999996E-3</v>
      </c>
      <c r="AC807" s="20" t="s">
        <v>218</v>
      </c>
      <c r="AD807" s="26">
        <v>8.0999999999999996E-3</v>
      </c>
      <c r="AE807" s="26" t="s">
        <v>11</v>
      </c>
      <c r="AH807" s="33"/>
      <c r="AI807" s="33"/>
    </row>
    <row r="808" spans="2:36" x14ac:dyDescent="0.2">
      <c r="B808" s="44"/>
      <c r="C808" s="19" t="s">
        <v>319</v>
      </c>
      <c r="D808" s="20" t="s">
        <v>320</v>
      </c>
      <c r="E808" s="59">
        <v>39811</v>
      </c>
      <c r="F808" s="30">
        <v>150.63</v>
      </c>
      <c r="G808" s="30">
        <v>3</v>
      </c>
      <c r="H808" s="28"/>
      <c r="I808" s="26">
        <v>0.151</v>
      </c>
      <c r="J808" s="26">
        <v>8.2400000000000001E-2</v>
      </c>
      <c r="K808" s="26">
        <v>-6.0900000000000003E-2</v>
      </c>
      <c r="L808" s="26">
        <v>0.16470000000000001</v>
      </c>
      <c r="M808" s="26">
        <v>0.10440000000000001</v>
      </c>
      <c r="N808" s="26">
        <v>7.8399999999999997E-2</v>
      </c>
      <c r="O808" s="26">
        <v>2.69E-2</v>
      </c>
      <c r="P808" s="26">
        <v>7.1400000000000005E-2</v>
      </c>
      <c r="Q808" s="26">
        <v>5.2600000000000001E-2</v>
      </c>
      <c r="R808" s="26">
        <v>-4.1700000000000001E-2</v>
      </c>
      <c r="S808" s="26">
        <v>3.7600000000000001E-2</v>
      </c>
      <c r="T808" s="26">
        <v>7.0000000000000001E-3</v>
      </c>
      <c r="U808" s="26">
        <v>4.2000000000000003E-2</v>
      </c>
      <c r="V808" s="26">
        <v>-7.8E-2</v>
      </c>
      <c r="W808" s="26">
        <v>8.3000000000000004E-2</v>
      </c>
      <c r="X808" s="23" t="str">
        <f t="shared" si="49"/>
        <v xml:space="preserve"> </v>
      </c>
      <c r="Y808" s="23">
        <f t="shared" si="50"/>
        <v>0.57167727303259253</v>
      </c>
      <c r="Z808" s="23">
        <f t="shared" si="51"/>
        <v>0.4369361049653</v>
      </c>
      <c r="AA808" s="48" t="str">
        <f t="shared" si="52"/>
        <v xml:space="preserve"> </v>
      </c>
      <c r="AB808" s="28">
        <v>1.2E-2</v>
      </c>
      <c r="AC808" s="20" t="s">
        <v>11</v>
      </c>
      <c r="AD808" s="26">
        <v>1.21E-2</v>
      </c>
      <c r="AE808" s="26" t="s">
        <v>11</v>
      </c>
    </row>
    <row r="809" spans="2:36" x14ac:dyDescent="0.2">
      <c r="B809" s="44"/>
      <c r="C809" s="19" t="s">
        <v>1876</v>
      </c>
      <c r="D809" s="20" t="s">
        <v>1877</v>
      </c>
      <c r="E809" s="59">
        <v>40884</v>
      </c>
      <c r="F809" s="30">
        <v>686</v>
      </c>
      <c r="G809" s="30">
        <v>3</v>
      </c>
      <c r="H809" s="28"/>
      <c r="I809" s="26"/>
      <c r="J809" s="26"/>
      <c r="K809" s="26"/>
      <c r="L809" s="26">
        <v>0.121</v>
      </c>
      <c r="M809" s="26">
        <v>7.1999999999999995E-2</v>
      </c>
      <c r="N809" s="26">
        <v>2.3E-2</v>
      </c>
      <c r="O809" s="26">
        <v>3.4000000000000002E-2</v>
      </c>
      <c r="P809" s="26">
        <v>2.4E-2</v>
      </c>
      <c r="Q809" s="26">
        <v>0.10299999999999999</v>
      </c>
      <c r="R809" s="26">
        <v>-4.9000000000000002E-2</v>
      </c>
      <c r="S809" s="26">
        <v>0.113</v>
      </c>
      <c r="T809" s="26">
        <v>3.0000000000000001E-3</v>
      </c>
      <c r="U809" s="26">
        <v>-6.0000000000000001E-3</v>
      </c>
      <c r="V809" s="26">
        <v>-0.129</v>
      </c>
      <c r="W809" s="26">
        <v>0.114</v>
      </c>
      <c r="X809" s="23" t="str">
        <f t="shared" si="49"/>
        <v xml:space="preserve"> </v>
      </c>
      <c r="Y809" s="23" t="str">
        <f t="shared" si="50"/>
        <v xml:space="preserve"> </v>
      </c>
      <c r="Z809" s="23">
        <f t="shared" si="51"/>
        <v>0.31139272913594906</v>
      </c>
      <c r="AA809" s="48" t="str">
        <f t="shared" si="52"/>
        <v xml:space="preserve"> </v>
      </c>
      <c r="AB809" s="28">
        <v>1.2999999999999999E-2</v>
      </c>
      <c r="AC809" s="20" t="s">
        <v>11</v>
      </c>
      <c r="AD809" s="26">
        <v>1.34E-2</v>
      </c>
      <c r="AE809" s="26" t="s">
        <v>11</v>
      </c>
    </row>
    <row r="810" spans="2:36" x14ac:dyDescent="0.2">
      <c r="B810" s="44"/>
      <c r="C810" s="19" t="s">
        <v>1060</v>
      </c>
      <c r="D810" s="20" t="s">
        <v>293</v>
      </c>
      <c r="E810" s="59">
        <v>40612</v>
      </c>
      <c r="F810" s="30">
        <v>111</v>
      </c>
      <c r="G810" s="30">
        <v>3</v>
      </c>
      <c r="H810" s="28"/>
      <c r="I810" s="26"/>
      <c r="J810" s="26"/>
      <c r="K810" s="26">
        <v>-4.9000000000000002E-2</v>
      </c>
      <c r="L810" s="26">
        <v>0.16059999999999999</v>
      </c>
      <c r="M810" s="26">
        <v>7.1599999999999997E-2</v>
      </c>
      <c r="N810" s="26">
        <v>2.4400000000000002E-2</v>
      </c>
      <c r="O810" s="26">
        <v>1.1999999999999999E-3</v>
      </c>
      <c r="P810" s="26">
        <v>5.33E-2</v>
      </c>
      <c r="Q810" s="26">
        <v>2.76E-2</v>
      </c>
      <c r="R810" s="26">
        <v>-3.4700000000000002E-2</v>
      </c>
      <c r="S810" s="26">
        <v>3.9399999999999998E-2</v>
      </c>
      <c r="T810" s="26">
        <v>-2.0000000000000001E-4</v>
      </c>
      <c r="U810" s="26">
        <v>2.1999999999999999E-2</v>
      </c>
      <c r="V810" s="26">
        <v>-8.5000000000000006E-2</v>
      </c>
      <c r="W810" s="26">
        <v>3.3000000000000002E-2</v>
      </c>
      <c r="X810" s="23" t="str">
        <f t="shared" si="49"/>
        <v xml:space="preserve"> </v>
      </c>
      <c r="Y810" s="23">
        <f t="shared" si="50"/>
        <v>0.27230970840674384</v>
      </c>
      <c r="Z810" s="23">
        <f t="shared" si="51"/>
        <v>0.15273573860029255</v>
      </c>
      <c r="AA810" s="48" t="str">
        <f t="shared" si="52"/>
        <v xml:space="preserve"> </v>
      </c>
      <c r="AB810" s="28">
        <v>1.4999999999999999E-2</v>
      </c>
      <c r="AC810" s="20" t="s">
        <v>294</v>
      </c>
      <c r="AD810" s="26">
        <f>1.56%+0.11%</f>
        <v>1.67E-2</v>
      </c>
      <c r="AE810" s="26" t="s">
        <v>11</v>
      </c>
    </row>
    <row r="811" spans="2:36" x14ac:dyDescent="0.2">
      <c r="B811" s="44"/>
      <c r="C811" s="19" t="s">
        <v>1792</v>
      </c>
      <c r="D811" s="20" t="s">
        <v>1061</v>
      </c>
      <c r="E811" s="59">
        <v>41191</v>
      </c>
      <c r="F811" s="30">
        <v>59</v>
      </c>
      <c r="G811" s="30">
        <v>3</v>
      </c>
      <c r="H811" s="28"/>
      <c r="I811" s="26"/>
      <c r="J811" s="26"/>
      <c r="K811" s="26"/>
      <c r="L811" s="26"/>
      <c r="M811" s="26">
        <v>6.5299999999999997E-2</v>
      </c>
      <c r="N811" s="26">
        <v>1.6500000000000001E-2</v>
      </c>
      <c r="O811" s="26">
        <v>6.7000000000000002E-3</v>
      </c>
      <c r="P811" s="26">
        <v>6.4299999999999996E-2</v>
      </c>
      <c r="Q811" s="26">
        <v>3.0700000000000002E-2</v>
      </c>
      <c r="R811" s="26">
        <v>-4.8500000000000001E-2</v>
      </c>
      <c r="S811" s="26">
        <v>6.25E-2</v>
      </c>
      <c r="T811" s="26">
        <v>4.7999999999999996E-3</v>
      </c>
      <c r="U811" s="26">
        <v>4.2999999999999997E-2</v>
      </c>
      <c r="V811" s="26">
        <v>-7.6999999999999999E-2</v>
      </c>
      <c r="W811" s="26">
        <v>5.3999999999999999E-2</v>
      </c>
      <c r="X811" s="23" t="str">
        <f t="shared" si="49"/>
        <v xml:space="preserve"> </v>
      </c>
      <c r="Y811" s="23" t="str">
        <f t="shared" si="50"/>
        <v xml:space="preserve"> </v>
      </c>
      <c r="Z811" s="23">
        <f t="shared" si="51"/>
        <v>0.23259299393976063</v>
      </c>
      <c r="AA811" s="48" t="str">
        <f t="shared" si="52"/>
        <v xml:space="preserve"> </v>
      </c>
      <c r="AB811" s="28">
        <v>1.4999999999999999E-2</v>
      </c>
      <c r="AC811" s="20" t="s">
        <v>218</v>
      </c>
      <c r="AD811" s="26">
        <v>1.5900000000000001E-2</v>
      </c>
      <c r="AE811" s="26" t="s">
        <v>11</v>
      </c>
    </row>
    <row r="812" spans="2:36" x14ac:dyDescent="0.2">
      <c r="B812" s="44"/>
      <c r="C812" s="19" t="s">
        <v>563</v>
      </c>
      <c r="D812" s="20" t="s">
        <v>564</v>
      </c>
      <c r="E812" s="59" t="s">
        <v>800</v>
      </c>
      <c r="F812" s="30">
        <v>440</v>
      </c>
      <c r="G812" s="30">
        <v>3</v>
      </c>
      <c r="H812" s="28"/>
      <c r="I812" s="26"/>
      <c r="J812" s="26"/>
      <c r="K812" s="26"/>
      <c r="L812" s="26"/>
      <c r="M812" s="26"/>
      <c r="N812" s="26"/>
      <c r="O812" s="26"/>
      <c r="P812" s="26"/>
      <c r="Q812" s="26">
        <v>6.6E-3</v>
      </c>
      <c r="R812" s="26">
        <v>-5.7000000000000002E-2</v>
      </c>
      <c r="S812" s="26">
        <v>9.2299999999999993E-2</v>
      </c>
      <c r="T812" s="26">
        <v>-1.2E-2</v>
      </c>
      <c r="U812" s="26">
        <v>4.3999999999999997E-2</v>
      </c>
      <c r="V812" s="26">
        <v>-0.11600000000000001</v>
      </c>
      <c r="W812" s="26">
        <v>8.3000000000000004E-2</v>
      </c>
      <c r="X812" s="23" t="str">
        <f t="shared" si="49"/>
        <v xml:space="preserve"> </v>
      </c>
      <c r="Y812" s="23" t="str">
        <f t="shared" si="50"/>
        <v xml:space="preserve"> </v>
      </c>
      <c r="Z812" s="23" t="str">
        <f t="shared" si="51"/>
        <v xml:space="preserve"> </v>
      </c>
      <c r="AA812" s="48" t="str">
        <f t="shared" si="52"/>
        <v xml:space="preserve"> </v>
      </c>
      <c r="AB812" s="28">
        <v>1.09E-2</v>
      </c>
      <c r="AC812" s="20" t="s">
        <v>11</v>
      </c>
      <c r="AD812" s="26">
        <v>1.3299999999999999E-2</v>
      </c>
      <c r="AE812" s="26" t="s">
        <v>11</v>
      </c>
    </row>
    <row r="813" spans="2:36" x14ac:dyDescent="0.2">
      <c r="B813" s="44"/>
      <c r="C813" s="38" t="s">
        <v>1793</v>
      </c>
      <c r="D813" s="20" t="s">
        <v>668</v>
      </c>
      <c r="E813" s="59">
        <v>42639</v>
      </c>
      <c r="F813" s="25">
        <v>45</v>
      </c>
      <c r="G813" s="30">
        <v>3</v>
      </c>
      <c r="H813" s="19"/>
      <c r="I813" s="19"/>
      <c r="J813" s="19"/>
      <c r="K813" s="19"/>
      <c r="M813" s="26"/>
      <c r="N813" s="26"/>
      <c r="O813" s="26"/>
      <c r="P813" s="26">
        <v>1.34E-2</v>
      </c>
      <c r="Q813" s="26">
        <v>3.0099999999999998E-2</v>
      </c>
      <c r="R813" s="26">
        <v>-5.8000000000000003E-2</v>
      </c>
      <c r="S813" s="26">
        <v>5.8000000000000003E-2</v>
      </c>
      <c r="T813" s="26">
        <v>-6.0000000000000001E-3</v>
      </c>
      <c r="U813" s="26">
        <v>1.0999999999999999E-2</v>
      </c>
      <c r="V813" s="26">
        <v>-0.112</v>
      </c>
      <c r="W813" s="26">
        <v>0.104</v>
      </c>
      <c r="X813" s="23" t="str">
        <f t="shared" si="49"/>
        <v xml:space="preserve"> </v>
      </c>
      <c r="Y813" s="23" t="str">
        <f t="shared" si="50"/>
        <v xml:space="preserve"> </v>
      </c>
      <c r="Z813" s="23" t="str">
        <f t="shared" si="51"/>
        <v xml:space="preserve"> </v>
      </c>
      <c r="AA813" s="48" t="str">
        <f t="shared" si="52"/>
        <v xml:space="preserve"> </v>
      </c>
      <c r="AB813" s="28">
        <v>1.0999999999999999E-2</v>
      </c>
      <c r="AC813" s="20" t="s">
        <v>369</v>
      </c>
      <c r="AD813" s="28">
        <v>1.17E-2</v>
      </c>
      <c r="AE813" s="27" t="s">
        <v>11</v>
      </c>
      <c r="AF813" s="20"/>
      <c r="AI813" s="33"/>
      <c r="AJ813" s="33"/>
    </row>
    <row r="814" spans="2:36" x14ac:dyDescent="0.2">
      <c r="B814" s="44"/>
      <c r="C814" s="19" t="s">
        <v>1808</v>
      </c>
      <c r="D814" s="20" t="s">
        <v>476</v>
      </c>
      <c r="E814" s="66">
        <v>2008</v>
      </c>
      <c r="F814" s="30">
        <v>117</v>
      </c>
      <c r="G814" s="30">
        <v>4</v>
      </c>
      <c r="H814" s="28"/>
      <c r="I814" s="26">
        <v>0.3962</v>
      </c>
      <c r="J814" s="26">
        <v>0.1043</v>
      </c>
      <c r="K814" s="26">
        <v>-6.9099999999999995E-2</v>
      </c>
      <c r="L814" s="26">
        <v>0.31759999999999999</v>
      </c>
      <c r="M814" s="26">
        <v>0.1643</v>
      </c>
      <c r="N814" s="26">
        <v>-3.3300000000000003E-2</v>
      </c>
      <c r="O814" s="26">
        <v>-8.0000000000000004E-4</v>
      </c>
      <c r="P814" s="26">
        <v>6.1600000000000002E-2</v>
      </c>
      <c r="Q814" s="26">
        <v>6.3700000000000007E-2</v>
      </c>
      <c r="R814" s="26">
        <v>-5.6000000000000001E-2</v>
      </c>
      <c r="S814" s="26">
        <v>6.8000000000000005E-2</v>
      </c>
      <c r="T814" s="26">
        <v>6.0999999999999999E-2</v>
      </c>
      <c r="U814" s="26">
        <v>4.1000000000000002E-2</v>
      </c>
      <c r="V814" s="26">
        <v>-8.4000000000000005E-2</v>
      </c>
      <c r="W814" s="26">
        <v>0.104</v>
      </c>
      <c r="X814" s="23" t="str">
        <f t="shared" si="49"/>
        <v xml:space="preserve"> </v>
      </c>
      <c r="Y814" s="23">
        <f t="shared" si="50"/>
        <v>0.7540809599736551</v>
      </c>
      <c r="Z814" s="23">
        <f t="shared" si="51"/>
        <v>0.43008884141087078</v>
      </c>
      <c r="AA814" s="48" t="str">
        <f t="shared" si="52"/>
        <v xml:space="preserve"> </v>
      </c>
      <c r="AB814" s="28">
        <v>1.4E-2</v>
      </c>
      <c r="AC814" s="20" t="s">
        <v>477</v>
      </c>
      <c r="AD814" s="26"/>
      <c r="AE814" s="26" t="s">
        <v>11</v>
      </c>
    </row>
    <row r="815" spans="2:36" x14ac:dyDescent="0.2">
      <c r="B815" s="44"/>
      <c r="C815" s="38" t="s">
        <v>1509</v>
      </c>
      <c r="D815" s="20" t="s">
        <v>1508</v>
      </c>
      <c r="E815" s="59"/>
      <c r="F815" s="25">
        <v>45.62</v>
      </c>
      <c r="G815" s="30">
        <v>3</v>
      </c>
      <c r="H815" s="19"/>
      <c r="I815" s="19"/>
      <c r="J815" s="19"/>
      <c r="K815" s="19"/>
      <c r="M815" s="26"/>
      <c r="N815" s="26"/>
      <c r="O815" s="26">
        <v>-0.02</v>
      </c>
      <c r="P815" s="26">
        <v>8.6999999999999994E-2</v>
      </c>
      <c r="Q815" s="26">
        <v>6.7000000000000004E-2</v>
      </c>
      <c r="R815" s="26">
        <v>-2.9000000000000001E-2</v>
      </c>
      <c r="S815" s="26">
        <v>0.1056</v>
      </c>
      <c r="T815" s="26">
        <v>7.0000000000000001E-3</v>
      </c>
      <c r="U815" s="26">
        <v>2.8000000000000001E-2</v>
      </c>
      <c r="V815" s="26">
        <v>-0.10199999999999999</v>
      </c>
      <c r="W815" s="26">
        <v>0.13300000000000001</v>
      </c>
      <c r="X815" s="23" t="str">
        <f t="shared" si="49"/>
        <v xml:space="preserve"> </v>
      </c>
      <c r="Y815" s="23" t="str">
        <f t="shared" si="50"/>
        <v xml:space="preserve"> </v>
      </c>
      <c r="Z815" s="23" t="str">
        <f t="shared" si="51"/>
        <v xml:space="preserve"> </v>
      </c>
      <c r="AA815" s="48" t="str">
        <f t="shared" si="52"/>
        <v xml:space="preserve"> </v>
      </c>
      <c r="AB815" s="28">
        <v>7.0000000000000001E-3</v>
      </c>
      <c r="AD815" s="28"/>
      <c r="AE815" s="26" t="s">
        <v>11</v>
      </c>
      <c r="AF815" s="20"/>
      <c r="AI815" s="33"/>
      <c r="AJ815" s="33"/>
    </row>
    <row r="816" spans="2:36" x14ac:dyDescent="0.2">
      <c r="B816" s="44"/>
      <c r="C816" s="19" t="s">
        <v>1743</v>
      </c>
      <c r="D816" s="20" t="s">
        <v>1742</v>
      </c>
      <c r="E816" s="66"/>
      <c r="F816" s="30">
        <v>84</v>
      </c>
      <c r="G816" s="30">
        <v>4</v>
      </c>
      <c r="H816" s="28"/>
      <c r="I816" s="26"/>
      <c r="J816" s="26"/>
      <c r="K816" s="26"/>
      <c r="L816" s="26"/>
      <c r="M816" s="26"/>
      <c r="N816" s="26"/>
      <c r="O816" s="26"/>
      <c r="P816" s="26"/>
      <c r="Q816" s="26">
        <v>4.4999999999999998E-2</v>
      </c>
      <c r="R816" s="26">
        <v>-4.7E-2</v>
      </c>
      <c r="S816" s="26">
        <v>0.124</v>
      </c>
      <c r="T816" s="26">
        <v>3.5000000000000003E-2</v>
      </c>
      <c r="U816" s="26">
        <v>1.9E-2</v>
      </c>
      <c r="V816" s="26">
        <v>-0.106</v>
      </c>
      <c r="W816" s="26">
        <v>9.9000000000000005E-2</v>
      </c>
      <c r="X816" s="23" t="str">
        <f t="shared" si="49"/>
        <v xml:space="preserve"> </v>
      </c>
      <c r="Y816" s="23" t="str">
        <f t="shared" si="50"/>
        <v xml:space="preserve"> </v>
      </c>
      <c r="Z816" s="23" t="str">
        <f t="shared" si="51"/>
        <v xml:space="preserve"> </v>
      </c>
      <c r="AA816" s="48" t="str">
        <f t="shared" si="52"/>
        <v xml:space="preserve"> </v>
      </c>
      <c r="AB816" s="28">
        <v>1.06E-2</v>
      </c>
      <c r="AD816" s="26"/>
      <c r="AE816" s="26"/>
    </row>
    <row r="817" spans="1:36" x14ac:dyDescent="0.2">
      <c r="B817" s="44" t="s">
        <v>1539</v>
      </c>
      <c r="C817" s="38" t="s">
        <v>1538</v>
      </c>
      <c r="D817" s="20" t="s">
        <v>1794</v>
      </c>
      <c r="E817" s="59">
        <v>43465</v>
      </c>
      <c r="F817" s="25">
        <v>186</v>
      </c>
      <c r="G817" s="30">
        <v>3</v>
      </c>
      <c r="H817" s="19"/>
      <c r="I817" s="19"/>
      <c r="J817" s="19"/>
      <c r="K817" s="19"/>
      <c r="M817" s="26"/>
      <c r="N817" s="26"/>
      <c r="O817" s="26"/>
      <c r="P817" s="26"/>
      <c r="Q817" s="26"/>
      <c r="R817" s="26"/>
      <c r="S817" s="26">
        <v>7.5999999999999998E-2</v>
      </c>
      <c r="T817" s="26">
        <v>-2.3300000000000001E-2</v>
      </c>
      <c r="U817" s="26">
        <v>4.5199999999999997E-2</v>
      </c>
      <c r="V817" s="26">
        <v>-6.4000000000000001E-2</v>
      </c>
      <c r="W817" s="26">
        <v>4.4999999999999998E-2</v>
      </c>
      <c r="X817" s="23" t="str">
        <f t="shared" si="49"/>
        <v xml:space="preserve"> </v>
      </c>
      <c r="Y817" s="23" t="str">
        <f t="shared" si="50"/>
        <v xml:space="preserve"> </v>
      </c>
      <c r="Z817" s="23" t="str">
        <f t="shared" si="51"/>
        <v xml:space="preserve"> </v>
      </c>
      <c r="AA817" s="48" t="str">
        <f t="shared" si="52"/>
        <v xml:space="preserve"> </v>
      </c>
      <c r="AB817" s="28">
        <v>1.2E-2</v>
      </c>
      <c r="AC817" s="20" t="s">
        <v>11</v>
      </c>
      <c r="AD817" s="28">
        <v>1.2E-2</v>
      </c>
      <c r="AE817" s="27" t="s">
        <v>11</v>
      </c>
      <c r="AF817" s="20"/>
      <c r="AI817" s="33"/>
      <c r="AJ817" s="33"/>
    </row>
    <row r="818" spans="1:36" x14ac:dyDescent="0.2">
      <c r="B818" s="44"/>
      <c r="C818" s="19" t="s">
        <v>1567</v>
      </c>
      <c r="D818" s="20" t="s">
        <v>661</v>
      </c>
      <c r="E818" s="60">
        <v>41969</v>
      </c>
      <c r="F818" s="25">
        <v>96</v>
      </c>
      <c r="G818" s="30">
        <v>3</v>
      </c>
      <c r="H818" s="19"/>
      <c r="I818" s="19"/>
      <c r="J818" s="19"/>
      <c r="K818" s="19"/>
      <c r="L818" s="19"/>
      <c r="M818" s="19"/>
      <c r="N818" s="19"/>
      <c r="O818" s="26">
        <v>-1.2800000000000001E-2</v>
      </c>
      <c r="P818" s="26">
        <v>8.9499999999999996E-2</v>
      </c>
      <c r="Q818" s="26">
        <v>3.2099999999999997E-2</v>
      </c>
      <c r="R818" s="26">
        <v>-1.4E-2</v>
      </c>
      <c r="S818" s="26"/>
      <c r="T818" s="26"/>
      <c r="U818" s="26"/>
      <c r="V818" s="26"/>
      <c r="W818" s="26"/>
      <c r="X818" s="23" t="str">
        <f t="shared" si="49"/>
        <v xml:space="preserve"> </v>
      </c>
      <c r="Y818" s="23" t="str">
        <f t="shared" si="50"/>
        <v xml:space="preserve"> </v>
      </c>
      <c r="Z818" s="23" t="str">
        <f t="shared" si="51"/>
        <v xml:space="preserve"> </v>
      </c>
      <c r="AA818" s="48" t="str">
        <f t="shared" si="52"/>
        <v xml:space="preserve"> </v>
      </c>
      <c r="AB818" s="28">
        <v>5.0000000000000001E-3</v>
      </c>
      <c r="AC818" s="20" t="s">
        <v>662</v>
      </c>
      <c r="AD818" s="29">
        <v>5.0000000000000001E-3</v>
      </c>
      <c r="AE818" s="27" t="s">
        <v>11</v>
      </c>
      <c r="AF818" s="33"/>
      <c r="AI818" s="33"/>
      <c r="AJ818" s="33"/>
    </row>
    <row r="819" spans="1:36" x14ac:dyDescent="0.2">
      <c r="B819" s="44"/>
      <c r="C819" s="19" t="s">
        <v>1566</v>
      </c>
      <c r="D819" s="20" t="s">
        <v>298</v>
      </c>
      <c r="E819" s="59">
        <v>42032</v>
      </c>
      <c r="F819" s="30">
        <v>726</v>
      </c>
      <c r="G819" s="30">
        <v>2</v>
      </c>
      <c r="H819" s="28"/>
      <c r="I819" s="26"/>
      <c r="J819" s="26"/>
      <c r="K819" s="26"/>
      <c r="L819" s="26"/>
      <c r="M819" s="26"/>
      <c r="N819" s="26"/>
      <c r="O819" s="26">
        <v>8.9999999999999993E-3</v>
      </c>
      <c r="P819" s="26">
        <v>7.5999999999999998E-2</v>
      </c>
      <c r="Q819" s="26">
        <v>3.1E-2</v>
      </c>
      <c r="R819" s="26">
        <v>-5.0599999999999999E-2</v>
      </c>
      <c r="S819" s="26"/>
      <c r="T819" s="26"/>
      <c r="U819" s="26"/>
      <c r="V819" s="26"/>
      <c r="W819" s="26"/>
      <c r="X819" s="23" t="str">
        <f t="shared" si="49"/>
        <v xml:space="preserve"> </v>
      </c>
      <c r="Y819" s="23" t="str">
        <f t="shared" si="50"/>
        <v xml:space="preserve"> </v>
      </c>
      <c r="Z819" s="23" t="str">
        <f t="shared" si="51"/>
        <v xml:space="preserve"> </v>
      </c>
      <c r="AA819" s="48" t="str">
        <f t="shared" si="52"/>
        <v xml:space="preserve"> </v>
      </c>
      <c r="AB819" s="28">
        <v>1.2999999999999999E-2</v>
      </c>
      <c r="AC819" s="20" t="s">
        <v>356</v>
      </c>
      <c r="AD819" s="26">
        <v>1.2999999999999999E-2</v>
      </c>
      <c r="AE819" s="26" t="s">
        <v>11</v>
      </c>
    </row>
    <row r="820" spans="1:36" x14ac:dyDescent="0.2">
      <c r="B820" s="44"/>
      <c r="C820" s="19" t="s">
        <v>507</v>
      </c>
      <c r="D820" s="20" t="s">
        <v>508</v>
      </c>
      <c r="E820" s="59">
        <v>41899</v>
      </c>
      <c r="F820" s="30">
        <v>147</v>
      </c>
      <c r="G820" s="30">
        <v>3</v>
      </c>
      <c r="H820" s="28"/>
      <c r="I820" s="26"/>
      <c r="J820" s="26"/>
      <c r="K820" s="26"/>
      <c r="L820" s="26"/>
      <c r="M820" s="26"/>
      <c r="N820" s="26">
        <v>-1.01E-2</v>
      </c>
      <c r="O820" s="26">
        <v>-3.2000000000000002E-3</v>
      </c>
      <c r="P820" s="26">
        <v>0.13059999999999999</v>
      </c>
      <c r="Q820" s="26">
        <v>4.7E-2</v>
      </c>
      <c r="R820" s="26">
        <v>-0.05</v>
      </c>
      <c r="S820" s="26">
        <v>4.2000000000000003E-2</v>
      </c>
      <c r="T820" s="26">
        <v>0.01</v>
      </c>
      <c r="U820" s="26"/>
      <c r="V820" s="26"/>
      <c r="W820" s="26"/>
      <c r="X820" s="23" t="str">
        <f t="shared" si="49"/>
        <v xml:space="preserve"> </v>
      </c>
      <c r="Y820" s="23" t="str">
        <f t="shared" si="50"/>
        <v xml:space="preserve"> </v>
      </c>
      <c r="Z820" s="23" t="str">
        <f t="shared" si="51"/>
        <v xml:space="preserve"> </v>
      </c>
      <c r="AA820" s="48" t="str">
        <f t="shared" si="52"/>
        <v xml:space="preserve"> </v>
      </c>
      <c r="AB820" s="28">
        <v>1.15E-2</v>
      </c>
      <c r="AC820" s="20" t="s">
        <v>11</v>
      </c>
      <c r="AD820" s="26">
        <v>1.15E-2</v>
      </c>
      <c r="AE820" s="26" t="s">
        <v>11</v>
      </c>
    </row>
    <row r="821" spans="1:36" x14ac:dyDescent="0.2">
      <c r="B821" s="44"/>
      <c r="C821" s="38" t="s">
        <v>665</v>
      </c>
      <c r="D821" s="20" t="s">
        <v>666</v>
      </c>
      <c r="E821" s="59">
        <v>42230</v>
      </c>
      <c r="F821" s="25">
        <v>91.5</v>
      </c>
      <c r="G821" s="30">
        <v>3</v>
      </c>
      <c r="H821" s="19"/>
      <c r="I821" s="19"/>
      <c r="J821" s="19"/>
      <c r="K821" s="19"/>
      <c r="M821" s="26"/>
      <c r="N821" s="26"/>
      <c r="O821" s="26">
        <v>-1.9199999999999998E-2</v>
      </c>
      <c r="P821" s="26">
        <v>8.9499999999999996E-2</v>
      </c>
      <c r="Q821" s="26">
        <v>3.7900000000000003E-2</v>
      </c>
      <c r="R821" s="26"/>
      <c r="S821" s="26"/>
      <c r="T821" s="26"/>
      <c r="U821" s="26"/>
      <c r="V821" s="26"/>
      <c r="W821" s="26"/>
      <c r="X821" s="23" t="str">
        <f t="shared" si="49"/>
        <v xml:space="preserve"> </v>
      </c>
      <c r="Y821" s="23" t="str">
        <f t="shared" si="50"/>
        <v xml:space="preserve"> </v>
      </c>
      <c r="Z821" s="23" t="str">
        <f t="shared" si="51"/>
        <v xml:space="preserve"> </v>
      </c>
      <c r="AA821" s="48" t="str">
        <f t="shared" si="52"/>
        <v xml:space="preserve"> </v>
      </c>
      <c r="AB821" s="28">
        <v>1.0999999999999999E-2</v>
      </c>
      <c r="AC821" s="20" t="s">
        <v>369</v>
      </c>
      <c r="AD821" s="28">
        <v>1.37E-2</v>
      </c>
      <c r="AE821" s="27" t="s">
        <v>11</v>
      </c>
      <c r="AF821" s="20"/>
      <c r="AI821" s="33"/>
      <c r="AJ821" s="33"/>
    </row>
    <row r="822" spans="1:36" x14ac:dyDescent="0.2">
      <c r="B822" s="44"/>
      <c r="C822" s="19" t="s">
        <v>1565</v>
      </c>
      <c r="D822" s="20" t="s">
        <v>655</v>
      </c>
      <c r="E822" s="59">
        <v>36448</v>
      </c>
      <c r="F822" s="25">
        <v>120</v>
      </c>
      <c r="G822" s="30">
        <v>3</v>
      </c>
      <c r="H822" s="19"/>
      <c r="I822" s="19"/>
      <c r="J822" s="19"/>
      <c r="K822" s="19"/>
      <c r="M822" s="26">
        <v>0.06</v>
      </c>
      <c r="N822" s="26">
        <v>0.03</v>
      </c>
      <c r="O822" s="26">
        <v>3.2399999999999998E-2</v>
      </c>
      <c r="P822" s="26">
        <v>4.6399999999999997E-2</v>
      </c>
      <c r="Q822" s="26">
        <v>5.6500000000000002E-2</v>
      </c>
      <c r="R822" s="26"/>
      <c r="S822" s="26"/>
      <c r="T822" s="26"/>
      <c r="U822" s="26"/>
      <c r="V822" s="26"/>
      <c r="W822" s="26"/>
      <c r="X822" s="23" t="str">
        <f t="shared" si="49"/>
        <v xml:space="preserve"> </v>
      </c>
      <c r="Y822" s="23" t="str">
        <f t="shared" si="50"/>
        <v xml:space="preserve"> </v>
      </c>
      <c r="Z822" s="23" t="str">
        <f t="shared" si="51"/>
        <v xml:space="preserve"> </v>
      </c>
      <c r="AA822" s="48" t="str">
        <f t="shared" si="52"/>
        <v xml:space="preserve"> </v>
      </c>
      <c r="AB822" s="28">
        <v>1.43E-2</v>
      </c>
      <c r="AC822" s="20" t="s">
        <v>11</v>
      </c>
      <c r="AD822" s="28">
        <f>AB822</f>
        <v>1.43E-2</v>
      </c>
      <c r="AE822" s="27" t="s">
        <v>11</v>
      </c>
      <c r="AF822" s="20"/>
      <c r="AI822" s="33"/>
      <c r="AJ822" s="33"/>
    </row>
    <row r="823" spans="1:36" x14ac:dyDescent="0.2">
      <c r="B823" s="44"/>
      <c r="C823" s="38" t="s">
        <v>602</v>
      </c>
      <c r="D823" s="20" t="s">
        <v>601</v>
      </c>
      <c r="E823" s="59">
        <v>41121</v>
      </c>
      <c r="F823" s="30">
        <v>918</v>
      </c>
      <c r="G823" s="30">
        <v>3</v>
      </c>
      <c r="H823" s="23"/>
      <c r="I823" s="26"/>
      <c r="J823" s="26"/>
      <c r="K823" s="26"/>
      <c r="L823" s="26">
        <v>2.1299999999999999E-2</v>
      </c>
      <c r="M823" s="26">
        <v>4.6199999999999998E-2</v>
      </c>
      <c r="N823" s="26">
        <v>2.1399999999999999E-2</v>
      </c>
      <c r="O823" s="26">
        <v>2.6100000000000002E-2</v>
      </c>
      <c r="P823" s="26">
        <v>5.16E-2</v>
      </c>
      <c r="Q823" s="26">
        <v>5.5E-2</v>
      </c>
      <c r="R823" s="26">
        <v>3.0000000000000001E-3</v>
      </c>
      <c r="S823" s="26"/>
      <c r="T823" s="26"/>
      <c r="U823" s="26"/>
      <c r="V823" s="26"/>
      <c r="W823" s="26"/>
      <c r="X823" s="23" t="str">
        <f t="shared" si="49"/>
        <v xml:space="preserve"> </v>
      </c>
      <c r="Y823" s="23" t="str">
        <f t="shared" si="50"/>
        <v xml:space="preserve"> </v>
      </c>
      <c r="Z823" s="23" t="str">
        <f t="shared" si="51"/>
        <v xml:space="preserve"> </v>
      </c>
      <c r="AA823" s="48" t="str">
        <f t="shared" si="52"/>
        <v xml:space="preserve"> </v>
      </c>
      <c r="AB823" s="28">
        <v>5.4999999999999997E-3</v>
      </c>
      <c r="AC823" s="28" t="s">
        <v>11</v>
      </c>
      <c r="AD823" s="26">
        <v>5.4999999999999997E-3</v>
      </c>
      <c r="AE823" s="20" t="s">
        <v>11</v>
      </c>
      <c r="AF823" s="20"/>
      <c r="AG823" s="32"/>
      <c r="AI823" s="33"/>
      <c r="AJ823" s="33"/>
    </row>
    <row r="824" spans="1:36" x14ac:dyDescent="0.2">
      <c r="B824" s="44"/>
      <c r="C824" s="38" t="s">
        <v>1440</v>
      </c>
      <c r="E824" s="59"/>
      <c r="F824" s="25"/>
      <c r="G824" s="30"/>
      <c r="H824" s="19"/>
      <c r="I824" s="19"/>
      <c r="J824" s="19"/>
      <c r="K824" s="19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3" t="str">
        <f t="shared" si="49"/>
        <v xml:space="preserve"> </v>
      </c>
      <c r="Y824" s="23" t="str">
        <f t="shared" si="50"/>
        <v xml:space="preserve"> </v>
      </c>
      <c r="Z824" s="23" t="str">
        <f t="shared" si="51"/>
        <v xml:space="preserve"> </v>
      </c>
      <c r="AA824" s="48" t="str">
        <f t="shared" si="52"/>
        <v xml:space="preserve"> </v>
      </c>
      <c r="AB824" s="28"/>
      <c r="AD824" s="28"/>
      <c r="AE824" s="27"/>
      <c r="AF824" s="20"/>
      <c r="AI824" s="33"/>
      <c r="AJ824" s="33"/>
    </row>
    <row r="825" spans="1:36" x14ac:dyDescent="0.2">
      <c r="B825" s="44"/>
      <c r="C825" s="38" t="s">
        <v>1441</v>
      </c>
      <c r="E825" s="59"/>
      <c r="F825" s="25"/>
      <c r="G825" s="30"/>
      <c r="H825" s="19"/>
      <c r="I825" s="19"/>
      <c r="J825" s="19"/>
      <c r="K825" s="19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3" t="str">
        <f t="shared" si="49"/>
        <v xml:space="preserve"> </v>
      </c>
      <c r="Y825" s="23" t="str">
        <f t="shared" si="50"/>
        <v xml:space="preserve"> </v>
      </c>
      <c r="Z825" s="23" t="str">
        <f t="shared" si="51"/>
        <v xml:space="preserve"> </v>
      </c>
      <c r="AA825" s="48" t="str">
        <f t="shared" si="52"/>
        <v xml:space="preserve"> </v>
      </c>
      <c r="AB825" s="28"/>
      <c r="AD825" s="28"/>
      <c r="AE825" s="27"/>
      <c r="AF825" s="20"/>
      <c r="AI825" s="33"/>
      <c r="AJ825" s="33"/>
    </row>
    <row r="826" spans="1:36" x14ac:dyDescent="0.2">
      <c r="A826" s="1"/>
      <c r="C826" s="19" t="s">
        <v>1813</v>
      </c>
      <c r="X826" s="23" t="str">
        <f t="shared" si="49"/>
        <v xml:space="preserve"> </v>
      </c>
      <c r="Y826" s="23" t="str">
        <f t="shared" si="50"/>
        <v xml:space="preserve"> </v>
      </c>
      <c r="Z826" s="23" t="str">
        <f t="shared" si="51"/>
        <v xml:space="preserve"> </v>
      </c>
      <c r="AA826" s="48" t="str">
        <f t="shared" si="52"/>
        <v xml:space="preserve"> </v>
      </c>
    </row>
    <row r="827" spans="1:36" x14ac:dyDescent="0.2">
      <c r="A827" s="1"/>
      <c r="X827" s="23" t="str">
        <f t="shared" si="49"/>
        <v xml:space="preserve"> </v>
      </c>
      <c r="Y827" s="23" t="str">
        <f t="shared" si="50"/>
        <v xml:space="preserve"> </v>
      </c>
      <c r="Z827" s="23" t="str">
        <f t="shared" si="51"/>
        <v xml:space="preserve"> </v>
      </c>
      <c r="AA827" s="48" t="str">
        <f t="shared" si="52"/>
        <v xml:space="preserve"> </v>
      </c>
    </row>
    <row r="828" spans="1:36" s="1" customFormat="1" x14ac:dyDescent="0.2">
      <c r="B828" s="44"/>
      <c r="C828" s="10" t="s">
        <v>1744</v>
      </c>
      <c r="D828" s="2"/>
      <c r="E828" s="59"/>
      <c r="F828" s="17"/>
      <c r="G828" s="11"/>
      <c r="L828" s="2"/>
      <c r="M828" s="12"/>
      <c r="N828" s="12"/>
      <c r="O828" s="12">
        <v>6.8999999999999999E-3</v>
      </c>
      <c r="P828" s="12">
        <v>9.8000000000000004E-2</v>
      </c>
      <c r="Q828" s="12">
        <v>5.7200000000000001E-2</v>
      </c>
      <c r="R828" s="12">
        <v>-3.1399999999999997E-2</v>
      </c>
      <c r="S828" s="12">
        <v>0.1071</v>
      </c>
      <c r="T828" s="12">
        <v>1.9400000000000001E-2</v>
      </c>
      <c r="U828" s="12">
        <v>2.8299999999999999E-2</v>
      </c>
      <c r="V828" s="12">
        <v>-0.1129</v>
      </c>
      <c r="W828" s="12">
        <v>0.12239999999999999</v>
      </c>
      <c r="X828" s="23" t="str">
        <f t="shared" si="49"/>
        <v xml:space="preserve"> </v>
      </c>
      <c r="Y828" s="23" t="str">
        <f t="shared" si="50"/>
        <v xml:space="preserve"> </v>
      </c>
      <c r="Z828" s="23" t="str">
        <f t="shared" si="51"/>
        <v xml:space="preserve"> </v>
      </c>
      <c r="AA828" s="48" t="str">
        <f t="shared" si="52"/>
        <v xml:space="preserve"> </v>
      </c>
      <c r="AB828" s="13"/>
      <c r="AC828" s="2"/>
      <c r="AD828" s="13"/>
      <c r="AE828" s="16"/>
      <c r="AF828" s="2"/>
      <c r="AI828" s="3"/>
      <c r="AJ828" s="3"/>
    </row>
    <row r="829" spans="1:36" x14ac:dyDescent="0.2">
      <c r="B829" s="44"/>
      <c r="C829" s="38"/>
      <c r="E829" s="59"/>
      <c r="F829" s="25"/>
      <c r="G829" s="30"/>
      <c r="H829" s="19"/>
      <c r="I829" s="19"/>
      <c r="J829" s="19"/>
      <c r="K829" s="19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3" t="str">
        <f t="shared" si="49"/>
        <v xml:space="preserve"> </v>
      </c>
      <c r="Y829" s="23" t="str">
        <f t="shared" si="50"/>
        <v xml:space="preserve"> </v>
      </c>
      <c r="Z829" s="23" t="str">
        <f t="shared" si="51"/>
        <v xml:space="preserve"> </v>
      </c>
      <c r="AA829" s="48" t="str">
        <f t="shared" si="52"/>
        <v xml:space="preserve"> </v>
      </c>
      <c r="AB829" s="28"/>
      <c r="AD829" s="28"/>
      <c r="AE829" s="27"/>
      <c r="AF829" s="20"/>
      <c r="AI829" s="33"/>
      <c r="AJ829" s="33"/>
    </row>
    <row r="830" spans="1:36" x14ac:dyDescent="0.2">
      <c r="B830" s="44"/>
      <c r="C830" s="38"/>
      <c r="E830" s="59"/>
      <c r="F830" s="25"/>
      <c r="G830" s="30"/>
      <c r="H830" s="19"/>
      <c r="I830" s="19"/>
      <c r="J830" s="19"/>
      <c r="K830" s="19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3" t="str">
        <f t="shared" si="49"/>
        <v xml:space="preserve"> </v>
      </c>
      <c r="Y830" s="23" t="str">
        <f t="shared" si="50"/>
        <v xml:space="preserve"> </v>
      </c>
      <c r="Z830" s="23" t="str">
        <f t="shared" si="51"/>
        <v xml:space="preserve"> </v>
      </c>
      <c r="AA830" s="48" t="str">
        <f t="shared" si="52"/>
        <v xml:space="preserve"> </v>
      </c>
      <c r="AB830" s="27"/>
      <c r="AD830" s="27"/>
      <c r="AE830" s="27"/>
      <c r="AF830" s="20"/>
      <c r="AI830" s="33"/>
      <c r="AJ830" s="33"/>
    </row>
    <row r="831" spans="1:36" x14ac:dyDescent="0.2">
      <c r="A831" s="1" t="s">
        <v>667</v>
      </c>
      <c r="B831" s="44"/>
      <c r="C831" s="38"/>
      <c r="E831" s="59"/>
      <c r="F831" s="25"/>
      <c r="G831" s="30"/>
      <c r="H831" s="19"/>
      <c r="I831" s="19"/>
      <c r="J831" s="19"/>
      <c r="K831" s="19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3" t="str">
        <f t="shared" si="49"/>
        <v xml:space="preserve"> </v>
      </c>
      <c r="Y831" s="23" t="str">
        <f t="shared" si="50"/>
        <v xml:space="preserve"> </v>
      </c>
      <c r="Z831" s="23" t="str">
        <f t="shared" si="51"/>
        <v xml:space="preserve"> </v>
      </c>
      <c r="AA831" s="48" t="str">
        <f t="shared" si="52"/>
        <v xml:space="preserve"> </v>
      </c>
      <c r="AB831" s="27"/>
      <c r="AD831" s="27"/>
      <c r="AE831" s="27"/>
      <c r="AF831" s="20"/>
      <c r="AI831" s="33"/>
      <c r="AJ831" s="33"/>
    </row>
    <row r="832" spans="1:36" x14ac:dyDescent="0.2">
      <c r="A832" s="1"/>
      <c r="B832" s="44"/>
      <c r="C832" s="38"/>
      <c r="E832" s="59"/>
      <c r="F832" s="25"/>
      <c r="G832" s="30"/>
      <c r="H832" s="19"/>
      <c r="I832" s="19"/>
      <c r="J832" s="19"/>
      <c r="K832" s="19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3" t="str">
        <f t="shared" si="49"/>
        <v xml:space="preserve"> </v>
      </c>
      <c r="Y832" s="23" t="str">
        <f t="shared" si="50"/>
        <v xml:space="preserve"> </v>
      </c>
      <c r="Z832" s="23" t="str">
        <f t="shared" si="51"/>
        <v xml:space="preserve"> </v>
      </c>
      <c r="AA832" s="48" t="str">
        <f t="shared" si="52"/>
        <v xml:space="preserve"> </v>
      </c>
      <c r="AB832" s="27"/>
      <c r="AD832" s="27"/>
      <c r="AE832" s="27"/>
      <c r="AF832" s="20"/>
      <c r="AI832" s="33"/>
      <c r="AJ832" s="33"/>
    </row>
    <row r="833" spans="1:38" x14ac:dyDescent="0.2">
      <c r="A833" s="1"/>
      <c r="B833" s="44"/>
      <c r="C833" s="38" t="s">
        <v>1528</v>
      </c>
      <c r="D833" s="20" t="s">
        <v>1529</v>
      </c>
      <c r="E833" s="59">
        <v>40512</v>
      </c>
      <c r="F833" s="25">
        <v>1129</v>
      </c>
      <c r="G833" s="30">
        <v>4</v>
      </c>
      <c r="H833" s="19"/>
      <c r="I833" s="19"/>
      <c r="J833" s="19"/>
      <c r="K833" s="26">
        <v>-0.17169999999999999</v>
      </c>
      <c r="L833" s="26">
        <v>0.37230000000000002</v>
      </c>
      <c r="M833" s="26">
        <v>0.1424</v>
      </c>
      <c r="N833" s="26">
        <v>8.6900000000000005E-2</v>
      </c>
      <c r="O833" s="26">
        <v>4.7E-2</v>
      </c>
      <c r="P833" s="26">
        <v>4.7699999999999999E-2</v>
      </c>
      <c r="Q833" s="26">
        <v>0.1148</v>
      </c>
      <c r="R833" s="26">
        <v>-6.2600000000000003E-2</v>
      </c>
      <c r="S833" s="26">
        <v>0.1623</v>
      </c>
      <c r="T833" s="26">
        <v>8.6499999999999994E-2</v>
      </c>
      <c r="U833" s="26">
        <v>6.4000000000000001E-2</v>
      </c>
      <c r="V833" s="26">
        <v>-0.106</v>
      </c>
      <c r="W833" s="26">
        <v>6.0999999999999999E-2</v>
      </c>
      <c r="X833" s="23" t="str">
        <f t="shared" si="49"/>
        <v xml:space="preserve"> </v>
      </c>
      <c r="Y833" s="23">
        <f t="shared" si="50"/>
        <v>1.0620184261819747</v>
      </c>
      <c r="Z833" s="23">
        <f t="shared" si="51"/>
        <v>0.81407741776461107</v>
      </c>
      <c r="AA833" s="48" t="str">
        <f t="shared" si="52"/>
        <v xml:space="preserve"> </v>
      </c>
      <c r="AB833" s="28">
        <v>0.01</v>
      </c>
      <c r="AC833" s="20" t="s">
        <v>1530</v>
      </c>
      <c r="AD833" s="28">
        <v>1.0500000000000001E-2</v>
      </c>
      <c r="AE833" s="27"/>
      <c r="AF833" s="20"/>
      <c r="AI833" s="33"/>
      <c r="AJ833" s="33"/>
    </row>
    <row r="834" spans="1:38" x14ac:dyDescent="0.2">
      <c r="C834" s="38" t="s">
        <v>1587</v>
      </c>
      <c r="D834" s="20" t="s">
        <v>583</v>
      </c>
      <c r="E834" s="59">
        <v>39514</v>
      </c>
      <c r="F834" s="25">
        <v>1747</v>
      </c>
      <c r="G834" s="25">
        <v>3</v>
      </c>
      <c r="H834" s="23"/>
      <c r="I834" s="26">
        <v>0.29299999999999998</v>
      </c>
      <c r="J834" s="26">
        <v>-3.0000000000000001E-3</v>
      </c>
      <c r="K834" s="26">
        <v>-0.155</v>
      </c>
      <c r="L834" s="26">
        <v>0.32400000000000001</v>
      </c>
      <c r="M834" s="26">
        <v>8.2000000000000003E-2</v>
      </c>
      <c r="N834" s="26">
        <v>6.5299999999999997E-2</v>
      </c>
      <c r="O834" s="26">
        <v>1.14E-2</v>
      </c>
      <c r="P834" s="26">
        <v>5.2699999999999997E-2</v>
      </c>
      <c r="Q834" s="26">
        <v>7.7399999999999997E-2</v>
      </c>
      <c r="R834" s="26">
        <v>-4.5499999999999999E-2</v>
      </c>
      <c r="S834" s="26">
        <v>0.11600000000000001</v>
      </c>
      <c r="T834" s="26">
        <v>5.7200000000000001E-2</v>
      </c>
      <c r="U834" s="26">
        <v>3.3000000000000002E-2</v>
      </c>
      <c r="V834" s="26">
        <v>-9.9000000000000005E-2</v>
      </c>
      <c r="W834" s="26">
        <v>0.08</v>
      </c>
      <c r="X834" s="23" t="str">
        <f t="shared" si="49"/>
        <v xml:space="preserve"> </v>
      </c>
      <c r="Y834" s="23">
        <f t="shared" si="50"/>
        <v>0.67453633317746986</v>
      </c>
      <c r="Z834" s="23">
        <f t="shared" si="51"/>
        <v>0.49675211674991426</v>
      </c>
      <c r="AA834" s="48" t="str">
        <f t="shared" si="52"/>
        <v xml:space="preserve"> </v>
      </c>
      <c r="AB834" s="26">
        <v>3.0000000000000001E-3</v>
      </c>
      <c r="AC834" s="20" t="s">
        <v>801</v>
      </c>
      <c r="AD834" s="26">
        <v>3.0000000000000001E-3</v>
      </c>
      <c r="AF834" s="1"/>
      <c r="AG834" s="1"/>
      <c r="AH834" s="1"/>
      <c r="AI834" s="1"/>
      <c r="AJ834" s="1"/>
    </row>
    <row r="835" spans="1:38" x14ac:dyDescent="0.2">
      <c r="C835" s="38" t="s">
        <v>1406</v>
      </c>
      <c r="D835" s="20" t="s">
        <v>1407</v>
      </c>
      <c r="E835" s="59">
        <v>40582</v>
      </c>
      <c r="F835" s="25">
        <v>373</v>
      </c>
      <c r="G835" s="25">
        <v>3</v>
      </c>
      <c r="H835" s="23"/>
      <c r="I835" s="26"/>
      <c r="J835" s="26"/>
      <c r="K835" s="26"/>
      <c r="L835" s="26">
        <v>0.27800000000000002</v>
      </c>
      <c r="M835" s="26">
        <v>0.14000000000000001</v>
      </c>
      <c r="N835" s="26">
        <v>6.4000000000000001E-2</v>
      </c>
      <c r="O835" s="26">
        <v>2.8000000000000001E-2</v>
      </c>
      <c r="P835" s="26">
        <v>2.7E-2</v>
      </c>
      <c r="Q835" s="26">
        <v>0.12</v>
      </c>
      <c r="R835" s="26">
        <v>-4.2000000000000003E-2</v>
      </c>
      <c r="S835" s="26">
        <v>0.12</v>
      </c>
      <c r="T835" s="26">
        <v>4.3999999999999997E-2</v>
      </c>
      <c r="U835" s="26">
        <v>3.7999999999999999E-2</v>
      </c>
      <c r="V835" s="26">
        <v>-0.14099999999999999</v>
      </c>
      <c r="W835" s="26">
        <v>0.125</v>
      </c>
      <c r="X835" s="23" t="str">
        <f t="shared" si="49"/>
        <v xml:space="preserve"> </v>
      </c>
      <c r="Y835" s="23" t="str">
        <f t="shared" si="50"/>
        <v xml:space="preserve"> </v>
      </c>
      <c r="Z835" s="23">
        <f t="shared" si="51"/>
        <v>0.61159210226971972</v>
      </c>
      <c r="AA835" s="48" t="str">
        <f t="shared" si="52"/>
        <v xml:space="preserve"> </v>
      </c>
      <c r="AB835" s="26">
        <v>6.3E-3</v>
      </c>
      <c r="AC835" s="20" t="s">
        <v>1405</v>
      </c>
      <c r="AD835" s="26">
        <v>6.4000000000000003E-3</v>
      </c>
      <c r="AF835" s="1"/>
      <c r="AG835" s="1"/>
      <c r="AH835" s="1"/>
      <c r="AI835" s="1"/>
      <c r="AJ835" s="1"/>
    </row>
    <row r="836" spans="1:38" x14ac:dyDescent="0.2">
      <c r="C836" s="38" t="s">
        <v>1403</v>
      </c>
      <c r="D836" s="20" t="s">
        <v>1404</v>
      </c>
      <c r="E836" s="59">
        <v>40582</v>
      </c>
      <c r="F836" s="25">
        <v>373</v>
      </c>
      <c r="G836" s="25">
        <v>3</v>
      </c>
      <c r="H836" s="23"/>
      <c r="I836" s="26"/>
      <c r="J836" s="26"/>
      <c r="K836" s="26"/>
      <c r="L836" s="26"/>
      <c r="M836" s="26"/>
      <c r="N836" s="26">
        <v>5.3999999999999999E-2</v>
      </c>
      <c r="O836" s="26">
        <v>1.9E-2</v>
      </c>
      <c r="P836" s="26">
        <v>1.7000000000000001E-2</v>
      </c>
      <c r="Q836" s="26">
        <v>0.106</v>
      </c>
      <c r="R836" s="26">
        <v>-5.1999999999999998E-2</v>
      </c>
      <c r="S836" s="26">
        <v>0.108</v>
      </c>
      <c r="T836" s="26">
        <v>3.5000000000000003E-2</v>
      </c>
      <c r="U836" s="26">
        <v>2.8000000000000001E-2</v>
      </c>
      <c r="V836" s="26">
        <v>-0.15</v>
      </c>
      <c r="W836" s="26">
        <v>0.114</v>
      </c>
      <c r="X836" s="23" t="str">
        <f t="shared" si="49"/>
        <v xml:space="preserve"> </v>
      </c>
      <c r="Y836" s="23" t="str">
        <f t="shared" si="50"/>
        <v xml:space="preserve"> </v>
      </c>
      <c r="Z836" s="23" t="str">
        <f t="shared" si="51"/>
        <v xml:space="preserve"> </v>
      </c>
      <c r="AA836" s="48" t="str">
        <f t="shared" si="52"/>
        <v xml:space="preserve"> </v>
      </c>
      <c r="AB836" s="26">
        <v>1.4999999999999999E-2</v>
      </c>
      <c r="AC836" s="20" t="s">
        <v>1405</v>
      </c>
      <c r="AD836" s="26"/>
      <c r="AF836" s="1"/>
      <c r="AG836" s="1"/>
      <c r="AH836" s="1"/>
      <c r="AI836" s="1"/>
      <c r="AJ836" s="1"/>
    </row>
    <row r="837" spans="1:38" x14ac:dyDescent="0.2">
      <c r="A837" s="1"/>
      <c r="B837" s="1"/>
      <c r="C837" s="19" t="s">
        <v>1795</v>
      </c>
      <c r="D837" s="20" t="s">
        <v>1491</v>
      </c>
      <c r="E837" s="59">
        <v>42230</v>
      </c>
      <c r="F837" s="30">
        <v>417</v>
      </c>
      <c r="G837" s="30">
        <v>3</v>
      </c>
      <c r="H837" s="19"/>
      <c r="I837" s="19"/>
      <c r="J837" s="19"/>
      <c r="K837" s="19"/>
      <c r="L837" s="19"/>
      <c r="M837" s="19"/>
      <c r="N837" s="19"/>
      <c r="O837" s="26">
        <v>2.41E-2</v>
      </c>
      <c r="P837" s="26">
        <v>4.8899999999999999E-2</v>
      </c>
      <c r="Q837" s="26">
        <v>3.0099999999999998E-2</v>
      </c>
      <c r="R837" s="26">
        <v>-1.2500000000000001E-2</v>
      </c>
      <c r="S837" s="26">
        <v>4.0300000000000002E-2</v>
      </c>
      <c r="T837" s="26">
        <v>2.2599999999999999E-2</v>
      </c>
      <c r="U837" s="26">
        <v>1.9E-2</v>
      </c>
      <c r="V837" s="26">
        <v>-3.5999999999999997E-2</v>
      </c>
      <c r="W837" s="26">
        <v>0.06</v>
      </c>
      <c r="X837" s="23" t="str">
        <f t="shared" si="49"/>
        <v xml:space="preserve"> </v>
      </c>
      <c r="Y837" s="23" t="str">
        <f t="shared" si="50"/>
        <v xml:space="preserve"> </v>
      </c>
      <c r="Z837" s="23" t="str">
        <f t="shared" si="51"/>
        <v xml:space="preserve"> </v>
      </c>
      <c r="AA837" s="48" t="str">
        <f t="shared" si="52"/>
        <v xml:space="preserve"> </v>
      </c>
      <c r="AB837" s="26">
        <v>1.15E-2</v>
      </c>
      <c r="AC837" s="20" t="s">
        <v>447</v>
      </c>
      <c r="AD837" s="26">
        <v>1.15E-2</v>
      </c>
      <c r="AE837" s="1"/>
      <c r="AF837" s="26"/>
      <c r="AG837" s="1"/>
      <c r="AH837" s="26"/>
      <c r="AI837" s="26"/>
      <c r="AK837" s="1"/>
      <c r="AL837" s="1"/>
    </row>
    <row r="838" spans="1:38" x14ac:dyDescent="0.2">
      <c r="C838" s="19" t="s">
        <v>751</v>
      </c>
      <c r="D838" s="20" t="s">
        <v>752</v>
      </c>
      <c r="E838" s="60">
        <v>42753</v>
      </c>
      <c r="F838" s="25">
        <v>63</v>
      </c>
      <c r="G838" s="30">
        <v>4</v>
      </c>
      <c r="H838" s="19"/>
      <c r="I838" s="19"/>
      <c r="J838" s="19"/>
      <c r="K838" s="19"/>
      <c r="L838" s="19"/>
      <c r="M838" s="28"/>
      <c r="N838" s="28"/>
      <c r="O838" s="28"/>
      <c r="Q838" s="26">
        <v>0.14219999999999999</v>
      </c>
      <c r="R838" s="26">
        <v>-6.0999999999999999E-2</v>
      </c>
      <c r="S838" s="26">
        <v>0.16700000000000001</v>
      </c>
      <c r="T838" s="26">
        <v>4.7E-2</v>
      </c>
      <c r="U838" s="26">
        <v>4.8000000000000001E-2</v>
      </c>
      <c r="V838" s="26">
        <v>-0.128</v>
      </c>
      <c r="W838" s="26">
        <v>8.2000000000000003E-2</v>
      </c>
      <c r="X838" s="23" t="str">
        <f t="shared" si="49"/>
        <v xml:space="preserve"> </v>
      </c>
      <c r="Y838" s="23" t="str">
        <f t="shared" si="50"/>
        <v xml:space="preserve"> </v>
      </c>
      <c r="Z838" s="23" t="str">
        <f t="shared" si="51"/>
        <v xml:space="preserve"> </v>
      </c>
      <c r="AA838" s="48" t="str">
        <f t="shared" si="52"/>
        <v xml:space="preserve"> </v>
      </c>
      <c r="AB838" s="26">
        <v>5.3E-3</v>
      </c>
      <c r="AC838" s="20" t="s">
        <v>753</v>
      </c>
      <c r="AD838" s="26"/>
      <c r="AH838" s="33"/>
      <c r="AI838" s="33"/>
    </row>
    <row r="839" spans="1:38" x14ac:dyDescent="0.2">
      <c r="A839" s="1"/>
      <c r="B839" s="44"/>
      <c r="C839" s="19" t="s">
        <v>1831</v>
      </c>
      <c r="D839" s="20" t="s">
        <v>1189</v>
      </c>
      <c r="E839" s="60">
        <v>42990</v>
      </c>
      <c r="F839" s="25">
        <v>66</v>
      </c>
      <c r="G839" s="30">
        <v>3</v>
      </c>
      <c r="H839" s="19"/>
      <c r="I839" s="19"/>
      <c r="J839" s="19"/>
      <c r="K839" s="19"/>
      <c r="L839" s="19"/>
      <c r="M839" s="19"/>
      <c r="N839" s="19"/>
      <c r="O839" s="19"/>
      <c r="P839" s="19"/>
      <c r="Q839" s="29"/>
      <c r="R839" s="29">
        <v>-6.6000000000000003E-2</v>
      </c>
      <c r="S839" s="29">
        <v>0.09</v>
      </c>
      <c r="T839" s="29">
        <v>-4.0000000000000001E-3</v>
      </c>
      <c r="U839" s="29">
        <v>0</v>
      </c>
      <c r="V839" s="29">
        <v>-0.122</v>
      </c>
      <c r="W839" s="29">
        <v>9.6000000000000002E-2</v>
      </c>
      <c r="X839" s="23" t="str">
        <f t="shared" si="49"/>
        <v xml:space="preserve"> </v>
      </c>
      <c r="Y839" s="23" t="str">
        <f t="shared" si="50"/>
        <v xml:space="preserve"> </v>
      </c>
      <c r="Z839" s="23" t="str">
        <f t="shared" si="51"/>
        <v xml:space="preserve"> </v>
      </c>
      <c r="AA839" s="48" t="str">
        <f t="shared" si="52"/>
        <v xml:space="preserve"> </v>
      </c>
      <c r="AB839" s="29">
        <v>1.2999999999999999E-2</v>
      </c>
      <c r="AC839" s="19"/>
      <c r="AD839" s="27">
        <v>1.2999999999999999E-2</v>
      </c>
      <c r="AE839" s="27" t="s">
        <v>11</v>
      </c>
      <c r="AF839" s="20"/>
      <c r="AI839" s="33"/>
      <c r="AJ839" s="33"/>
    </row>
    <row r="840" spans="1:38" x14ac:dyDescent="0.2">
      <c r="A840" s="1"/>
      <c r="B840" s="44"/>
      <c r="C840" s="19" t="s">
        <v>663</v>
      </c>
      <c r="D840" s="20" t="s">
        <v>664</v>
      </c>
      <c r="E840" s="60">
        <v>42929</v>
      </c>
      <c r="F840" s="25">
        <v>66</v>
      </c>
      <c r="G840" s="30">
        <v>3</v>
      </c>
      <c r="H840" s="19"/>
      <c r="I840" s="19"/>
      <c r="J840" s="19"/>
      <c r="K840" s="19"/>
      <c r="L840" s="19"/>
      <c r="M840" s="19"/>
      <c r="N840" s="19"/>
      <c r="O840" s="19"/>
      <c r="P840" s="19"/>
      <c r="Q840" s="29">
        <v>3.0800000000000001E-2</v>
      </c>
      <c r="R840" s="29">
        <v>-5.0799999999999998E-2</v>
      </c>
      <c r="S840" s="29">
        <v>0.1</v>
      </c>
      <c r="T840" s="29">
        <v>5.0000000000000001E-3</v>
      </c>
      <c r="U840" s="29">
        <v>8.9999999999999993E-3</v>
      </c>
      <c r="V840" s="29">
        <v>-0.114</v>
      </c>
      <c r="W840" s="29">
        <v>0.104</v>
      </c>
      <c r="X840" s="23" t="str">
        <f t="shared" ref="X840:X903" si="53" xml:space="preserve">
IF(
COUNTBLANK(H840:W840)&gt;0," ",
((1+H840)*(1+I840)*(1+J840)*(1+K840)*(1+L840)*(1+M840)*(1+N840)*(1+O840)*(1+P840)*(1+Q840)*(1+R840)*(1+S840)*(1+T840)*(1+U840)*(1+V840)*(1+W840))-1
)</f>
        <v xml:space="preserve"> </v>
      </c>
      <c r="Y840" s="23" t="str">
        <f t="shared" ref="Y840:Y903" si="54" xml:space="preserve">
IF(
COUNTBLANK(K840:W840)&gt;0," ",
((1+K840)*(1+L840)*(1+M840)*(1+N840)*(1+O840)*(1+P840)*(1+Q840)*(1+R840)*(1+S840)*(1+T840)*(1+U840)*(1+V840)*(1+W840))-1
)</f>
        <v xml:space="preserve"> </v>
      </c>
      <c r="Z840" s="23" t="str">
        <f t="shared" ref="Z840:Z903" si="55" xml:space="preserve">
IF(
COUNTBLANK(M840:W840)&gt;0," ",
((1+M840)*(1+N840)*(1+O840)*(1+P840)*(1+Q840)*(1+R840)*(1+S840)*(1+T840)*(1+U840)*(1+V840)*(1+W840))-1
)</f>
        <v xml:space="preserve"> </v>
      </c>
      <c r="AA840" s="48" t="str">
        <f t="shared" si="52"/>
        <v xml:space="preserve"> </v>
      </c>
      <c r="AB840" s="29">
        <v>4.0000000000000001E-3</v>
      </c>
      <c r="AC840" s="19" t="s">
        <v>669</v>
      </c>
      <c r="AD840" s="27">
        <v>4.0000000000000001E-3</v>
      </c>
      <c r="AE840" s="27" t="s">
        <v>11</v>
      </c>
      <c r="AF840" s="20"/>
      <c r="AI840" s="33"/>
      <c r="AJ840" s="33"/>
    </row>
    <row r="841" spans="1:38" x14ac:dyDescent="0.2">
      <c r="A841" s="1"/>
      <c r="B841" s="1"/>
      <c r="C841" s="19" t="s">
        <v>1832</v>
      </c>
      <c r="D841" s="20" t="s">
        <v>671</v>
      </c>
      <c r="E841" s="59">
        <v>40560</v>
      </c>
      <c r="F841" s="25">
        <v>147</v>
      </c>
      <c r="G841" s="30">
        <v>2</v>
      </c>
      <c r="H841" s="32"/>
      <c r="I841" s="32"/>
      <c r="J841" s="32"/>
      <c r="K841" s="32"/>
      <c r="L841" s="32"/>
      <c r="M841" s="32"/>
      <c r="N841" s="32"/>
      <c r="O841" s="26">
        <v>4.4600000000000001E-2</v>
      </c>
      <c r="P841" s="26">
        <v>6.1499999999999999E-2</v>
      </c>
      <c r="Q841" s="26">
        <v>3.3500000000000002E-2</v>
      </c>
      <c r="R841" s="26">
        <v>4.0000000000000001E-3</v>
      </c>
      <c r="S841" s="26">
        <v>2.4E-2</v>
      </c>
      <c r="T841" s="26">
        <v>-6.0000000000000001E-3</v>
      </c>
      <c r="U841" s="26">
        <v>4.3999999999999997E-2</v>
      </c>
      <c r="V841" s="26">
        <v>-6.7000000000000004E-2</v>
      </c>
      <c r="W841" s="26">
        <v>0.13</v>
      </c>
      <c r="X841" s="23" t="str">
        <f t="shared" si="53"/>
        <v xml:space="preserve"> </v>
      </c>
      <c r="Y841" s="23" t="str">
        <f t="shared" si="54"/>
        <v xml:space="preserve"> </v>
      </c>
      <c r="Z841" s="23" t="str">
        <f t="shared" si="55"/>
        <v xml:space="preserve"> </v>
      </c>
      <c r="AA841" s="48" t="str">
        <f t="shared" si="52"/>
        <v xml:space="preserve"> </v>
      </c>
      <c r="AB841" s="26">
        <v>9.4999999999999998E-3</v>
      </c>
      <c r="AC841" s="20" t="s">
        <v>672</v>
      </c>
      <c r="AD841" s="26"/>
      <c r="AE841" s="33"/>
      <c r="AF841" s="20"/>
      <c r="AG841" s="33"/>
      <c r="AH841" s="33"/>
      <c r="AK841" s="1"/>
      <c r="AL841" s="1"/>
    </row>
    <row r="842" spans="1:38" x14ac:dyDescent="0.2">
      <c r="A842" s="1"/>
      <c r="B842" s="1"/>
      <c r="C842" s="19" t="s">
        <v>1665</v>
      </c>
      <c r="D842" s="20" t="s">
        <v>1666</v>
      </c>
      <c r="E842" s="59">
        <v>41971</v>
      </c>
      <c r="F842" s="25">
        <v>125</v>
      </c>
      <c r="G842" s="30">
        <v>4</v>
      </c>
      <c r="H842" s="32"/>
      <c r="I842" s="32"/>
      <c r="J842" s="32"/>
      <c r="K842" s="32"/>
      <c r="L842" s="32"/>
      <c r="M842" s="32"/>
      <c r="N842" s="32"/>
      <c r="O842" s="26">
        <v>2.5000000000000001E-2</v>
      </c>
      <c r="P842" s="26">
        <v>2.2599999999999999E-2</v>
      </c>
      <c r="Q842" s="26">
        <v>8.6699999999999999E-2</v>
      </c>
      <c r="R842" s="26">
        <v>-5.0099999999999999E-2</v>
      </c>
      <c r="S842" s="26">
        <v>0.1356</v>
      </c>
      <c r="T842" s="26">
        <v>8.3999999999999995E-3</v>
      </c>
      <c r="V842" s="26">
        <v>-0.13900000000000001</v>
      </c>
      <c r="W842" s="26"/>
      <c r="X842" s="23" t="str">
        <f t="shared" si="53"/>
        <v xml:space="preserve"> </v>
      </c>
      <c r="Y842" s="23" t="str">
        <f t="shared" si="54"/>
        <v xml:space="preserve"> </v>
      </c>
      <c r="Z842" s="23" t="str">
        <f t="shared" si="55"/>
        <v xml:space="preserve"> </v>
      </c>
      <c r="AA842" s="48" t="str">
        <f t="shared" si="52"/>
        <v xml:space="preserve"> </v>
      </c>
      <c r="AB842" s="26">
        <v>0.01</v>
      </c>
      <c r="AC842" s="34">
        <v>0.1</v>
      </c>
      <c r="AD842" s="26">
        <v>1.7299999999999999E-2</v>
      </c>
      <c r="AE842" s="33" t="s">
        <v>11</v>
      </c>
      <c r="AF842" s="20"/>
      <c r="AG842" s="33"/>
      <c r="AH842" s="33"/>
      <c r="AK842" s="1"/>
      <c r="AL842" s="1"/>
    </row>
    <row r="843" spans="1:38" x14ac:dyDescent="0.2">
      <c r="C843" s="38" t="s">
        <v>442</v>
      </c>
      <c r="D843" s="20" t="s">
        <v>441</v>
      </c>
      <c r="E843" s="59">
        <v>40017</v>
      </c>
      <c r="F843" s="30">
        <v>214</v>
      </c>
      <c r="G843" s="30">
        <v>4</v>
      </c>
      <c r="H843" s="23"/>
      <c r="I843" s="26"/>
      <c r="J843" s="26">
        <v>0.1234</v>
      </c>
      <c r="K843" s="26">
        <v>-0.2661</v>
      </c>
      <c r="L843" s="26">
        <v>0.4254</v>
      </c>
      <c r="M843" s="26">
        <v>0.1429</v>
      </c>
      <c r="N843" s="26">
        <v>2.5999999999999999E-3</v>
      </c>
      <c r="O843" s="26">
        <v>1.4999999999999999E-2</v>
      </c>
      <c r="P843" s="26">
        <v>8.6E-3</v>
      </c>
      <c r="Q843" s="26">
        <v>8.7099999999999997E-2</v>
      </c>
      <c r="R843" s="26">
        <v>-4.99E-2</v>
      </c>
      <c r="S843" s="26">
        <v>8.0600000000000005E-2</v>
      </c>
      <c r="T843" s="26">
        <v>4.7899999999999998E-2</v>
      </c>
      <c r="U843" s="26"/>
      <c r="V843" s="26"/>
      <c r="W843" s="26"/>
      <c r="X843" s="23" t="str">
        <f t="shared" si="53"/>
        <v xml:space="preserve"> </v>
      </c>
      <c r="Y843" s="23" t="str">
        <f t="shared" si="54"/>
        <v xml:space="preserve"> </v>
      </c>
      <c r="Z843" s="23" t="str">
        <f t="shared" si="55"/>
        <v xml:space="preserve"> </v>
      </c>
      <c r="AA843" s="48" t="str">
        <f t="shared" si="52"/>
        <v xml:space="preserve"> </v>
      </c>
      <c r="AB843" s="26">
        <v>0.02</v>
      </c>
      <c r="AC843" s="20" t="s">
        <v>218</v>
      </c>
      <c r="AD843" s="26">
        <v>2.52E-2</v>
      </c>
      <c r="AF843" s="26"/>
      <c r="AI843" s="1"/>
      <c r="AJ843" s="1"/>
    </row>
    <row r="844" spans="1:38" x14ac:dyDescent="0.2">
      <c r="A844" s="1"/>
      <c r="B844" s="1"/>
      <c r="E844" s="59"/>
      <c r="F844" s="25"/>
      <c r="G844" s="30"/>
      <c r="H844" s="32"/>
      <c r="I844" s="32"/>
      <c r="J844" s="32"/>
      <c r="K844" s="32"/>
      <c r="L844" s="32"/>
      <c r="M844" s="32"/>
      <c r="N844" s="32"/>
      <c r="O844" s="26"/>
      <c r="P844" s="26"/>
      <c r="Q844" s="26"/>
      <c r="R844" s="26"/>
      <c r="S844" s="26"/>
      <c r="T844" s="26"/>
      <c r="U844" s="26"/>
      <c r="V844" s="26"/>
      <c r="W844" s="26"/>
      <c r="X844" s="23" t="str">
        <f t="shared" si="53"/>
        <v xml:space="preserve"> </v>
      </c>
      <c r="Y844" s="23" t="str">
        <f t="shared" si="54"/>
        <v xml:space="preserve"> </v>
      </c>
      <c r="Z844" s="23" t="str">
        <f t="shared" si="55"/>
        <v xml:space="preserve"> </v>
      </c>
      <c r="AA844" s="48" t="str">
        <f t="shared" si="52"/>
        <v xml:space="preserve"> </v>
      </c>
      <c r="AB844" s="26"/>
      <c r="AC844" s="34"/>
      <c r="AD844" s="26"/>
      <c r="AE844" s="33"/>
      <c r="AF844" s="20"/>
      <c r="AG844" s="33"/>
      <c r="AH844" s="33"/>
      <c r="AK844" s="1"/>
      <c r="AL844" s="1"/>
    </row>
    <row r="845" spans="1:38" x14ac:dyDescent="0.2">
      <c r="B845" s="44"/>
      <c r="C845" s="38"/>
      <c r="E845" s="60"/>
      <c r="F845" s="30"/>
      <c r="G845" s="30"/>
      <c r="H845" s="23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3" t="str">
        <f t="shared" si="53"/>
        <v xml:space="preserve"> </v>
      </c>
      <c r="Y845" s="23" t="str">
        <f t="shared" si="54"/>
        <v xml:space="preserve"> </v>
      </c>
      <c r="Z845" s="23" t="str">
        <f t="shared" si="55"/>
        <v xml:space="preserve"> </v>
      </c>
      <c r="AA845" s="48" t="str">
        <f t="shared" si="52"/>
        <v xml:space="preserve"> </v>
      </c>
      <c r="AB845" s="13"/>
      <c r="AC845" s="35"/>
      <c r="AD845" s="26"/>
      <c r="AF845" s="20"/>
      <c r="AI845" s="33"/>
      <c r="AJ845" s="33"/>
    </row>
    <row r="846" spans="1:38" x14ac:dyDescent="0.2">
      <c r="A846" s="1" t="s">
        <v>1540</v>
      </c>
      <c r="B846" s="44"/>
      <c r="C846" s="38"/>
      <c r="E846" s="59"/>
      <c r="F846" s="30"/>
      <c r="G846" s="30"/>
      <c r="H846" s="23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3" t="str">
        <f t="shared" si="53"/>
        <v xml:space="preserve"> </v>
      </c>
      <c r="Y846" s="23" t="str">
        <f t="shared" si="54"/>
        <v xml:space="preserve"> </v>
      </c>
      <c r="Z846" s="23" t="str">
        <f t="shared" si="55"/>
        <v xml:space="preserve"> </v>
      </c>
      <c r="AA846" s="48" t="str">
        <f t="shared" si="52"/>
        <v xml:space="preserve"> </v>
      </c>
      <c r="AB846" s="26"/>
      <c r="AD846" s="26"/>
      <c r="AH846" s="33"/>
      <c r="AI846" s="33"/>
    </row>
    <row r="847" spans="1:38" x14ac:dyDescent="0.2">
      <c r="A847" s="1"/>
      <c r="B847" s="44"/>
      <c r="C847" s="38"/>
      <c r="E847" s="59"/>
      <c r="F847" s="30"/>
      <c r="G847" s="30"/>
      <c r="H847" s="23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3" t="str">
        <f t="shared" si="53"/>
        <v xml:space="preserve"> </v>
      </c>
      <c r="Y847" s="23" t="str">
        <f t="shared" si="54"/>
        <v xml:space="preserve"> </v>
      </c>
      <c r="Z847" s="23" t="str">
        <f t="shared" si="55"/>
        <v xml:space="preserve"> </v>
      </c>
      <c r="AA847" s="48" t="str">
        <f t="shared" si="52"/>
        <v xml:space="preserve"> </v>
      </c>
      <c r="AB847" s="26"/>
      <c r="AD847" s="26"/>
      <c r="AH847" s="33"/>
      <c r="AI847" s="33"/>
    </row>
    <row r="848" spans="1:38" x14ac:dyDescent="0.2">
      <c r="A848" s="1"/>
      <c r="B848" s="44"/>
      <c r="C848" s="38" t="s">
        <v>1029</v>
      </c>
      <c r="D848" s="20" t="s">
        <v>1028</v>
      </c>
      <c r="E848" s="59">
        <v>34271</v>
      </c>
      <c r="F848" s="30">
        <v>1867</v>
      </c>
      <c r="G848" s="30">
        <v>4</v>
      </c>
      <c r="H848" s="23">
        <v>-0.26900000000000002</v>
      </c>
      <c r="I848" s="26">
        <v>0.44800000000000001</v>
      </c>
      <c r="J848" s="26">
        <v>0.14599999999999999</v>
      </c>
      <c r="K848" s="26">
        <v>2.5000000000000001E-2</v>
      </c>
      <c r="L848" s="26">
        <v>0.14299999999999999</v>
      </c>
      <c r="M848" s="26">
        <v>6.8000000000000005E-2</v>
      </c>
      <c r="N848" s="26">
        <v>1.4E-2</v>
      </c>
      <c r="O848" s="26">
        <v>-5.6000000000000001E-2</v>
      </c>
      <c r="P848" s="26">
        <v>0.122</v>
      </c>
      <c r="Q848" s="26">
        <v>4.8000000000000001E-2</v>
      </c>
      <c r="R848" s="26">
        <v>-6.13E-2</v>
      </c>
      <c r="S848" s="26">
        <v>0.1094</v>
      </c>
      <c r="T848" s="26">
        <v>3.3000000000000002E-2</v>
      </c>
      <c r="U848" s="26">
        <v>3.4000000000000002E-2</v>
      </c>
      <c r="V848" s="26">
        <v>-0.14299999999999999</v>
      </c>
      <c r="W848" s="26">
        <v>9.8000000000000004E-2</v>
      </c>
      <c r="X848" s="23">
        <f t="shared" si="53"/>
        <v>0.78811314369904251</v>
      </c>
      <c r="Y848" s="23">
        <f t="shared" si="54"/>
        <v>0.47409149023422659</v>
      </c>
      <c r="Z848" s="23">
        <f t="shared" si="55"/>
        <v>0.25821350765783446</v>
      </c>
      <c r="AA848" s="48">
        <f t="shared" si="52"/>
        <v>3.6990283761553222E-2</v>
      </c>
      <c r="AB848" s="26">
        <v>1.2500000000000001E-2</v>
      </c>
      <c r="AC848" s="20" t="s">
        <v>11</v>
      </c>
      <c r="AD848" s="26">
        <v>1.46E-2</v>
      </c>
      <c r="AE848" s="20" t="s">
        <v>11</v>
      </c>
      <c r="AH848" s="33"/>
      <c r="AI848" s="33"/>
    </row>
    <row r="849" spans="1:35" x14ac:dyDescent="0.2">
      <c r="A849" s="1"/>
      <c r="B849" s="44"/>
      <c r="C849" s="38" t="s">
        <v>1030</v>
      </c>
      <c r="D849" s="20" t="s">
        <v>585</v>
      </c>
      <c r="E849" s="59">
        <v>35929</v>
      </c>
      <c r="F849" s="30">
        <v>637</v>
      </c>
      <c r="G849" s="30">
        <v>3</v>
      </c>
      <c r="H849" s="23">
        <v>-0.16900000000000001</v>
      </c>
      <c r="I849" s="26">
        <v>0.30499999999999999</v>
      </c>
      <c r="J849" s="26">
        <v>0.126</v>
      </c>
      <c r="K849" s="26">
        <v>4.8599999999999997E-2</v>
      </c>
      <c r="L849" s="26">
        <v>0.1177</v>
      </c>
      <c r="M849" s="26">
        <v>5.1700000000000003E-2</v>
      </c>
      <c r="N849" s="26">
        <v>1.1900000000000001E-2</v>
      </c>
      <c r="O849" s="26">
        <v>-1.6799999999999999E-2</v>
      </c>
      <c r="P849" s="26">
        <v>8.4199999999999997E-2</v>
      </c>
      <c r="Q849" s="26">
        <v>4.07E-2</v>
      </c>
      <c r="R849" s="26">
        <v>-5.8599999999999999E-2</v>
      </c>
      <c r="S849" s="26">
        <v>9.6100000000000005E-2</v>
      </c>
      <c r="T849" s="26">
        <v>5.0500000000000003E-2</v>
      </c>
      <c r="U849" s="26">
        <v>3.1E-2</v>
      </c>
      <c r="V849" s="26">
        <v>-0.14099999999999999</v>
      </c>
      <c r="W849" s="26">
        <v>0.08</v>
      </c>
      <c r="X849" s="23">
        <f t="shared" si="53"/>
        <v>0.75181136914472191</v>
      </c>
      <c r="Y849" s="23">
        <f t="shared" si="54"/>
        <v>0.43462176251461004</v>
      </c>
      <c r="Z849" s="23">
        <f t="shared" si="55"/>
        <v>0.2240588839965667</v>
      </c>
      <c r="AA849" s="48">
        <f t="shared" si="52"/>
        <v>3.5661802463731407E-2</v>
      </c>
      <c r="AB849" s="26">
        <v>0.01</v>
      </c>
      <c r="AC849" s="20" t="s">
        <v>11</v>
      </c>
      <c r="AD849" s="26">
        <v>1.1599999999999999E-2</v>
      </c>
      <c r="AE849" s="20" t="s">
        <v>11</v>
      </c>
      <c r="AH849" s="33"/>
      <c r="AI849" s="33"/>
    </row>
    <row r="850" spans="1:35" x14ac:dyDescent="0.2">
      <c r="A850" s="1"/>
      <c r="B850" s="44"/>
      <c r="C850" s="38" t="s">
        <v>1032</v>
      </c>
      <c r="D850" s="20" t="s">
        <v>1031</v>
      </c>
      <c r="E850" s="59">
        <v>39050</v>
      </c>
      <c r="F850" s="30">
        <v>2050</v>
      </c>
      <c r="G850" s="30">
        <v>3</v>
      </c>
      <c r="H850" s="23">
        <v>-0.16300000000000001</v>
      </c>
      <c r="I850" s="26">
        <v>0.45800000000000002</v>
      </c>
      <c r="J850" s="26">
        <v>0.13700000000000001</v>
      </c>
      <c r="K850" s="26">
        <v>0.04</v>
      </c>
      <c r="L850" s="26">
        <v>0.14099999999999999</v>
      </c>
      <c r="M850" s="26">
        <v>0.08</v>
      </c>
      <c r="N850" s="26">
        <v>7.0000000000000001E-3</v>
      </c>
      <c r="O850" s="26">
        <v>-6.0999999999999999E-2</v>
      </c>
      <c r="P850" s="26">
        <v>0.127</v>
      </c>
      <c r="Q850" s="26">
        <v>4.2099999999999999E-2</v>
      </c>
      <c r="R850" s="26">
        <v>-5.2400000000000002E-2</v>
      </c>
      <c r="S850" s="26">
        <v>8.2799999999999999E-2</v>
      </c>
      <c r="T850" s="26">
        <v>4.2999999999999997E-2</v>
      </c>
      <c r="U850" s="26">
        <v>2.5999999999999999E-2</v>
      </c>
      <c r="V850" s="26">
        <v>-0.124</v>
      </c>
      <c r="W850" s="26">
        <v>0.09</v>
      </c>
      <c r="X850" s="23">
        <f t="shared" si="53"/>
        <v>1.0703803308101274</v>
      </c>
      <c r="Y850" s="23">
        <f t="shared" si="54"/>
        <v>0.49213008337375319</v>
      </c>
      <c r="Z850" s="23">
        <f t="shared" si="55"/>
        <v>0.2574412487138078</v>
      </c>
      <c r="AA850" s="48">
        <f t="shared" si="52"/>
        <v>4.6533496295096288E-2</v>
      </c>
      <c r="AB850" s="26">
        <v>1.47E-2</v>
      </c>
      <c r="AC850" s="20" t="s">
        <v>11</v>
      </c>
      <c r="AD850" s="26">
        <v>1.47E-2</v>
      </c>
      <c r="AE850" s="20" t="s">
        <v>11</v>
      </c>
      <c r="AH850" s="33"/>
      <c r="AI850" s="33"/>
    </row>
    <row r="851" spans="1:35" x14ac:dyDescent="0.2">
      <c r="A851" s="1"/>
      <c r="C851" s="38" t="s">
        <v>1627</v>
      </c>
      <c r="D851" s="20" t="s">
        <v>1554</v>
      </c>
      <c r="E851" s="59"/>
      <c r="F851" s="30">
        <v>2381</v>
      </c>
      <c r="G851" s="30">
        <v>4</v>
      </c>
      <c r="H851" s="23"/>
      <c r="I851" s="26"/>
      <c r="J851" s="26"/>
      <c r="K851" s="26"/>
      <c r="L851" s="26"/>
      <c r="M851" s="26"/>
      <c r="N851" s="26"/>
      <c r="O851" s="26"/>
      <c r="P851" s="26"/>
      <c r="Q851" s="26">
        <v>3.4000000000000002E-2</v>
      </c>
      <c r="R851" s="26">
        <v>-5.28E-2</v>
      </c>
      <c r="S851" s="26">
        <v>0.1042</v>
      </c>
      <c r="T851" s="26">
        <v>0.03</v>
      </c>
      <c r="U851" s="26">
        <v>3.6999999999999998E-2</v>
      </c>
      <c r="V851" s="26">
        <v>-0.14299999999999999</v>
      </c>
      <c r="W851" s="26">
        <v>0.09</v>
      </c>
      <c r="X851" s="23" t="str">
        <f t="shared" si="53"/>
        <v xml:space="preserve"> </v>
      </c>
      <c r="Y851" s="23" t="str">
        <f t="shared" si="54"/>
        <v xml:space="preserve"> </v>
      </c>
      <c r="Z851" s="23" t="str">
        <f t="shared" si="55"/>
        <v xml:space="preserve"> </v>
      </c>
      <c r="AA851" s="48" t="str">
        <f t="shared" si="52"/>
        <v xml:space="preserve"> </v>
      </c>
      <c r="AB851" s="26">
        <v>6.0000000000000001E-3</v>
      </c>
      <c r="AC851" s="20" t="s">
        <v>11</v>
      </c>
      <c r="AD851" s="26">
        <v>7.1999999999999998E-3</v>
      </c>
      <c r="AE851" s="20" t="s">
        <v>11</v>
      </c>
      <c r="AH851" s="33"/>
      <c r="AI851" s="33"/>
    </row>
    <row r="852" spans="1:35" x14ac:dyDescent="0.2">
      <c r="A852" s="1"/>
      <c r="C852" s="38" t="s">
        <v>1678</v>
      </c>
      <c r="D852" s="20" t="s">
        <v>1677</v>
      </c>
      <c r="E852" s="59">
        <v>40455</v>
      </c>
      <c r="F852" s="30">
        <v>1331</v>
      </c>
      <c r="G852" s="30">
        <v>3</v>
      </c>
      <c r="H852" s="23"/>
      <c r="I852" s="26"/>
      <c r="J852" s="26"/>
      <c r="K852" s="26">
        <v>4.1000000000000002E-2</v>
      </c>
      <c r="L852" s="26">
        <v>6.7000000000000004E-2</v>
      </c>
      <c r="M852" s="26">
        <v>3.5799999999999998E-2</v>
      </c>
      <c r="N852" s="26">
        <v>-2.5999999999999999E-3</v>
      </c>
      <c r="O852" s="26">
        <v>-1.8E-3</v>
      </c>
      <c r="P852" s="26">
        <v>4.3299999999999998E-2</v>
      </c>
      <c r="Q852" s="26">
        <v>6.8999999999999999E-3</v>
      </c>
      <c r="R852" s="26">
        <v>-2.1999999999999999E-2</v>
      </c>
      <c r="S852" s="26">
        <v>3.8300000000000001E-2</v>
      </c>
      <c r="T852" s="26">
        <v>1.6299999999999999E-2</v>
      </c>
      <c r="U852" s="26">
        <v>2.3E-2</v>
      </c>
      <c r="V852" s="26">
        <v>-7.3999999999999996E-2</v>
      </c>
      <c r="W852" s="26">
        <v>0.06</v>
      </c>
      <c r="X852" s="23" t="str">
        <f t="shared" si="53"/>
        <v xml:space="preserve"> </v>
      </c>
      <c r="Y852" s="23">
        <f t="shared" si="54"/>
        <v>0.2469517622041415</v>
      </c>
      <c r="Z852" s="23">
        <f t="shared" si="55"/>
        <v>0.12262447002255361</v>
      </c>
      <c r="AA852" s="48" t="str">
        <f t="shared" si="52"/>
        <v xml:space="preserve"> </v>
      </c>
      <c r="AB852" s="26">
        <v>8.0000000000000002E-3</v>
      </c>
      <c r="AC852" s="20" t="s">
        <v>11</v>
      </c>
      <c r="AD852" s="26">
        <v>9.1000000000000004E-3</v>
      </c>
      <c r="AE852" s="20" t="s">
        <v>11</v>
      </c>
      <c r="AH852" s="33"/>
      <c r="AI852" s="33"/>
    </row>
    <row r="853" spans="1:35" x14ac:dyDescent="0.2">
      <c r="A853" s="1"/>
      <c r="C853" s="38" t="s">
        <v>1680</v>
      </c>
      <c r="D853" s="20" t="s">
        <v>1679</v>
      </c>
      <c r="E853" s="59"/>
      <c r="F853" s="30">
        <v>1650</v>
      </c>
      <c r="G853" s="30">
        <v>3</v>
      </c>
      <c r="H853" s="23"/>
      <c r="I853" s="26"/>
      <c r="J853" s="26"/>
      <c r="K853" s="26"/>
      <c r="L853" s="26"/>
      <c r="M853" s="26"/>
      <c r="N853" s="26"/>
      <c r="O853" s="26"/>
      <c r="P853" s="26">
        <v>4.5199999999999997E-2</v>
      </c>
      <c r="Q853" s="26">
        <v>8.9999999999999993E-3</v>
      </c>
      <c r="R853" s="26">
        <v>-0.02</v>
      </c>
      <c r="S853" s="26">
        <v>4.0399999999999998E-2</v>
      </c>
      <c r="T853" s="26">
        <v>1.84E-2</v>
      </c>
      <c r="U853" s="26">
        <v>2.5000000000000001E-2</v>
      </c>
      <c r="V853" s="26">
        <v>-7.1999999999999995E-2</v>
      </c>
      <c r="W853" s="26">
        <v>6.2E-2</v>
      </c>
      <c r="X853" s="23" t="str">
        <f t="shared" si="53"/>
        <v xml:space="preserve"> </v>
      </c>
      <c r="Y853" s="23" t="str">
        <f t="shared" si="54"/>
        <v xml:space="preserve"> </v>
      </c>
      <c r="Z853" s="23" t="str">
        <f t="shared" si="55"/>
        <v xml:space="preserve"> </v>
      </c>
      <c r="AA853" s="48" t="str">
        <f t="shared" si="52"/>
        <v xml:space="preserve"> </v>
      </c>
      <c r="AB853" s="26">
        <v>6.0000000000000001E-3</v>
      </c>
      <c r="AC853" s="20" t="s">
        <v>11</v>
      </c>
      <c r="AD853" s="26">
        <v>7.4000000000000003E-3</v>
      </c>
      <c r="AE853" s="20" t="s">
        <v>11</v>
      </c>
      <c r="AH853" s="33"/>
      <c r="AI853" s="33"/>
    </row>
    <row r="854" spans="1:35" x14ac:dyDescent="0.2">
      <c r="A854" s="1"/>
      <c r="E854" s="59"/>
      <c r="F854" s="30"/>
      <c r="G854" s="30"/>
      <c r="H854" s="23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3" t="str">
        <f t="shared" si="53"/>
        <v xml:space="preserve"> </v>
      </c>
      <c r="Y854" s="23" t="str">
        <f t="shared" si="54"/>
        <v xml:space="preserve"> </v>
      </c>
      <c r="Z854" s="23" t="str">
        <f t="shared" si="55"/>
        <v xml:space="preserve"> </v>
      </c>
      <c r="AA854" s="48" t="str">
        <f t="shared" si="52"/>
        <v xml:space="preserve"> </v>
      </c>
      <c r="AB854" s="26"/>
      <c r="AD854" s="26"/>
      <c r="AH854" s="33"/>
      <c r="AI854" s="33"/>
    </row>
    <row r="855" spans="1:35" x14ac:dyDescent="0.2">
      <c r="A855" s="1"/>
      <c r="C855" s="38"/>
      <c r="E855" s="59"/>
      <c r="F855" s="30"/>
      <c r="G855" s="30"/>
      <c r="H855" s="23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3" t="str">
        <f t="shared" si="53"/>
        <v xml:space="preserve"> </v>
      </c>
      <c r="Y855" s="23" t="str">
        <f t="shared" si="54"/>
        <v xml:space="preserve"> </v>
      </c>
      <c r="Z855" s="23" t="str">
        <f t="shared" si="55"/>
        <v xml:space="preserve"> </v>
      </c>
      <c r="AA855" s="48" t="str">
        <f t="shared" si="52"/>
        <v xml:space="preserve"> </v>
      </c>
      <c r="AB855" s="26"/>
      <c r="AD855" s="26"/>
      <c r="AH855" s="33"/>
      <c r="AI855" s="33"/>
    </row>
    <row r="856" spans="1:35" s="1" customFormat="1" x14ac:dyDescent="0.2">
      <c r="B856" s="44"/>
      <c r="C856" s="10" t="s">
        <v>1553</v>
      </c>
      <c r="D856" s="2"/>
      <c r="E856" s="59"/>
      <c r="F856" s="11"/>
      <c r="G856" s="11"/>
      <c r="H856" s="14"/>
      <c r="I856" s="12"/>
      <c r="J856" s="12"/>
      <c r="K856" s="12"/>
      <c r="L856" s="12">
        <v>0.13100000000000001</v>
      </c>
      <c r="M856" s="12">
        <v>5.7599999999999998E-2</v>
      </c>
      <c r="N856" s="12">
        <v>2.9000000000000001E-2</v>
      </c>
      <c r="O856" s="12">
        <v>-3.9899999999999998E-2</v>
      </c>
      <c r="P856" s="12">
        <v>0.13730000000000001</v>
      </c>
      <c r="Q856" s="12">
        <v>4.65E-2</v>
      </c>
      <c r="R856" s="12">
        <v>-4.7E-2</v>
      </c>
      <c r="S856" s="12">
        <v>0.11310000000000001</v>
      </c>
      <c r="T856" s="12">
        <v>4.2999999999999997E-2</v>
      </c>
      <c r="U856" s="12"/>
      <c r="V856" s="12"/>
      <c r="W856" s="12"/>
      <c r="X856" s="23" t="str">
        <f t="shared" si="53"/>
        <v xml:space="preserve"> </v>
      </c>
      <c r="Y856" s="23" t="str">
        <f t="shared" si="54"/>
        <v xml:space="preserve"> </v>
      </c>
      <c r="Z856" s="23" t="str">
        <f t="shared" si="55"/>
        <v xml:space="preserve"> </v>
      </c>
      <c r="AA856" s="48" t="str">
        <f t="shared" si="52"/>
        <v xml:space="preserve"> </v>
      </c>
      <c r="AB856" s="12"/>
      <c r="AC856" s="2"/>
      <c r="AD856" s="12"/>
      <c r="AE856" s="2"/>
      <c r="AH856" s="3"/>
      <c r="AI856" s="3"/>
    </row>
    <row r="857" spans="1:35" s="1" customFormat="1" x14ac:dyDescent="0.2">
      <c r="B857" s="44"/>
      <c r="C857" s="10"/>
      <c r="D857" s="2"/>
      <c r="E857" s="59"/>
      <c r="F857" s="11"/>
      <c r="G857" s="11"/>
      <c r="H857" s="14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23" t="str">
        <f t="shared" si="53"/>
        <v xml:space="preserve"> </v>
      </c>
      <c r="Y857" s="23" t="str">
        <f t="shared" si="54"/>
        <v xml:space="preserve"> </v>
      </c>
      <c r="Z857" s="23" t="str">
        <f t="shared" si="55"/>
        <v xml:space="preserve"> </v>
      </c>
      <c r="AA857" s="48" t="str">
        <f t="shared" si="52"/>
        <v xml:space="preserve"> </v>
      </c>
      <c r="AB857" s="12"/>
      <c r="AC857" s="2"/>
      <c r="AD857" s="12"/>
      <c r="AE857" s="2"/>
      <c r="AH857" s="3"/>
      <c r="AI857" s="3"/>
    </row>
    <row r="858" spans="1:35" x14ac:dyDescent="0.2">
      <c r="A858" s="1"/>
      <c r="B858" s="44"/>
      <c r="C858" s="38"/>
      <c r="E858" s="59"/>
      <c r="F858" s="30"/>
      <c r="G858" s="30"/>
      <c r="H858" s="23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3" t="str">
        <f t="shared" si="53"/>
        <v xml:space="preserve"> </v>
      </c>
      <c r="Y858" s="23" t="str">
        <f t="shared" si="54"/>
        <v xml:space="preserve"> </v>
      </c>
      <c r="Z858" s="23" t="str">
        <f t="shared" si="55"/>
        <v xml:space="preserve"> </v>
      </c>
      <c r="AA858" s="48" t="str">
        <f t="shared" si="52"/>
        <v xml:space="preserve"> </v>
      </c>
      <c r="AB858" s="26"/>
      <c r="AD858" s="26"/>
      <c r="AH858" s="33"/>
      <c r="AI858" s="33"/>
    </row>
    <row r="859" spans="1:35" x14ac:dyDescent="0.2">
      <c r="A859" s="1" t="s">
        <v>954</v>
      </c>
      <c r="B859" s="44"/>
      <c r="C859" s="38"/>
      <c r="E859" s="59"/>
      <c r="F859" s="30"/>
      <c r="G859" s="30"/>
      <c r="H859" s="23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3" t="str">
        <f t="shared" si="53"/>
        <v xml:space="preserve"> </v>
      </c>
      <c r="Y859" s="23" t="str">
        <f t="shared" si="54"/>
        <v xml:space="preserve"> </v>
      </c>
      <c r="Z859" s="23" t="str">
        <f t="shared" si="55"/>
        <v xml:space="preserve"> </v>
      </c>
      <c r="AA859" s="48" t="str">
        <f t="shared" si="52"/>
        <v xml:space="preserve"> </v>
      </c>
      <c r="AB859" s="26"/>
      <c r="AD859" s="26"/>
      <c r="AH859" s="33"/>
      <c r="AI859" s="33"/>
    </row>
    <row r="860" spans="1:35" x14ac:dyDescent="0.2">
      <c r="A860" s="1"/>
      <c r="B860" s="44"/>
      <c r="C860" s="38"/>
      <c r="E860" s="59"/>
      <c r="F860" s="30"/>
      <c r="G860" s="30"/>
      <c r="H860" s="23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3" t="str">
        <f t="shared" si="53"/>
        <v xml:space="preserve"> </v>
      </c>
      <c r="Y860" s="23" t="str">
        <f t="shared" si="54"/>
        <v xml:space="preserve"> </v>
      </c>
      <c r="Z860" s="23" t="str">
        <f t="shared" si="55"/>
        <v xml:space="preserve"> </v>
      </c>
      <c r="AA860" s="48" t="str">
        <f t="shared" si="52"/>
        <v xml:space="preserve"> </v>
      </c>
      <c r="AB860" s="26"/>
      <c r="AD860" s="26"/>
      <c r="AH860" s="33"/>
      <c r="AI860" s="33"/>
    </row>
    <row r="861" spans="1:35" x14ac:dyDescent="0.2">
      <c r="A861" s="1"/>
      <c r="B861" s="44"/>
      <c r="C861" s="38" t="s">
        <v>952</v>
      </c>
      <c r="D861" s="20" t="s">
        <v>953</v>
      </c>
      <c r="E861" s="59">
        <v>38965</v>
      </c>
      <c r="F861" s="30">
        <v>1243</v>
      </c>
      <c r="G861" s="30">
        <v>4</v>
      </c>
      <c r="H861" s="23">
        <v>-1E-3</v>
      </c>
      <c r="I861" s="26">
        <v>8.2000000000000003E-2</v>
      </c>
      <c r="J861" s="26">
        <v>4.2000000000000003E-2</v>
      </c>
      <c r="K861" s="26">
        <v>0.124</v>
      </c>
      <c r="L861" s="26">
        <v>5.3999999999999999E-2</v>
      </c>
      <c r="M861" s="26">
        <v>-6.5000000000000002E-2</v>
      </c>
      <c r="N861" s="26">
        <v>8.3000000000000004E-2</v>
      </c>
      <c r="O861" s="26">
        <v>-1.0999999999999999E-2</v>
      </c>
      <c r="P861" s="26">
        <v>8.1000000000000003E-2</v>
      </c>
      <c r="Q861" s="26">
        <v>6.1999999999999998E-3</v>
      </c>
      <c r="R861" s="26">
        <v>-3.3799999999999997E-2</v>
      </c>
      <c r="S861" s="26">
        <v>4.4900000000000002E-2</v>
      </c>
      <c r="T861" s="26">
        <v>7.8E-2</v>
      </c>
      <c r="U861" s="26">
        <v>3.5999999999999997E-2</v>
      </c>
      <c r="V861" s="26">
        <v>-0.188</v>
      </c>
      <c r="W861" s="26">
        <v>0.01</v>
      </c>
      <c r="X861" s="23">
        <f t="shared" si="53"/>
        <v>0.34403765962618338</v>
      </c>
      <c r="Y861" s="23">
        <f t="shared" si="54"/>
        <v>0.19330365203846234</v>
      </c>
      <c r="Z861" s="23">
        <f t="shared" si="55"/>
        <v>7.2657053273263994E-3</v>
      </c>
      <c r="AA861" s="48">
        <f t="shared" si="52"/>
        <v>1.8651701295339107E-2</v>
      </c>
      <c r="AB861" s="26">
        <v>8.5000000000000006E-3</v>
      </c>
      <c r="AC861" s="20" t="s">
        <v>11</v>
      </c>
      <c r="AD861" s="26">
        <v>8.5000000000000006E-3</v>
      </c>
      <c r="AE861" s="20" t="s">
        <v>11</v>
      </c>
      <c r="AH861" s="33"/>
      <c r="AI861" s="33"/>
    </row>
    <row r="862" spans="1:35" x14ac:dyDescent="0.2">
      <c r="A862" s="1"/>
      <c r="B862" s="44"/>
      <c r="C862" s="38" t="s">
        <v>1747</v>
      </c>
      <c r="D862" s="20" t="s">
        <v>1746</v>
      </c>
      <c r="E862" s="59">
        <v>42473</v>
      </c>
      <c r="F862" s="30">
        <v>63</v>
      </c>
      <c r="G862" s="30"/>
      <c r="H862" s="23"/>
      <c r="I862" s="26"/>
      <c r="J862" s="26"/>
      <c r="K862" s="26"/>
      <c r="L862" s="26"/>
      <c r="M862" s="26"/>
      <c r="N862" s="26"/>
      <c r="O862" s="26"/>
      <c r="P862" s="26"/>
      <c r="Q862" s="26">
        <v>3.0000000000000001E-3</v>
      </c>
      <c r="R862" s="26">
        <v>-1.4E-2</v>
      </c>
      <c r="S862" s="26">
        <v>1.7999999999999999E-2</v>
      </c>
      <c r="T862" s="26">
        <v>1.21E-2</v>
      </c>
      <c r="U862" s="26">
        <v>0.189</v>
      </c>
      <c r="V862" s="26">
        <v>8.6999999999999994E-2</v>
      </c>
      <c r="W862" s="26">
        <v>0.01</v>
      </c>
      <c r="X862" s="23" t="str">
        <f t="shared" si="53"/>
        <v xml:space="preserve"> </v>
      </c>
      <c r="Y862" s="23" t="str">
        <f t="shared" si="54"/>
        <v xml:space="preserve"> </v>
      </c>
      <c r="Z862" s="23" t="str">
        <f t="shared" si="55"/>
        <v xml:space="preserve"> </v>
      </c>
      <c r="AA862" s="48" t="str">
        <f t="shared" si="52"/>
        <v xml:space="preserve"> </v>
      </c>
      <c r="AB862" s="26">
        <v>2.5000000000000001E-3</v>
      </c>
      <c r="AC862" s="20" t="s">
        <v>11</v>
      </c>
      <c r="AD862" s="26">
        <v>2.5000000000000001E-3</v>
      </c>
      <c r="AE862" s="20" t="s">
        <v>11</v>
      </c>
      <c r="AH862" s="33"/>
      <c r="AI862" s="33"/>
    </row>
    <row r="863" spans="1:35" x14ac:dyDescent="0.2">
      <c r="A863" s="1"/>
      <c r="B863" s="44"/>
      <c r="C863" s="38" t="s">
        <v>1748</v>
      </c>
      <c r="E863" s="59"/>
      <c r="F863" s="30"/>
      <c r="G863" s="30"/>
      <c r="H863" s="23"/>
      <c r="I863" s="26"/>
      <c r="J863" s="26"/>
      <c r="K863" s="26"/>
      <c r="L863" s="26"/>
      <c r="M863" s="26"/>
      <c r="N863" s="26"/>
      <c r="O863" s="26"/>
      <c r="P863" s="26"/>
      <c r="Q863" s="26">
        <v>-0.12</v>
      </c>
      <c r="R863" s="26">
        <v>3.5999999999999997E-2</v>
      </c>
      <c r="S863" s="26">
        <v>3.5000000000000003E-2</v>
      </c>
      <c r="T863" s="26">
        <v>-7.9000000000000001E-2</v>
      </c>
      <c r="U863" s="26">
        <v>0.189</v>
      </c>
      <c r="V863" s="26">
        <v>9.0999999999999998E-2</v>
      </c>
      <c r="W863" s="26"/>
      <c r="X863" s="23" t="str">
        <f t="shared" si="53"/>
        <v xml:space="preserve"> </v>
      </c>
      <c r="Y863" s="23" t="str">
        <f t="shared" si="54"/>
        <v xml:space="preserve"> </v>
      </c>
      <c r="Z863" s="23" t="str">
        <f t="shared" si="55"/>
        <v xml:space="preserve"> </v>
      </c>
      <c r="AA863" s="48" t="str">
        <f t="shared" si="52"/>
        <v xml:space="preserve"> </v>
      </c>
      <c r="AB863" s="26"/>
      <c r="AD863" s="26"/>
      <c r="AH863" s="33"/>
      <c r="AI863" s="33"/>
    </row>
    <row r="864" spans="1:35" x14ac:dyDescent="0.2">
      <c r="A864" s="1"/>
      <c r="B864" s="44"/>
      <c r="C864" s="38" t="s">
        <v>1797</v>
      </c>
      <c r="D864" s="20" t="s">
        <v>1796</v>
      </c>
      <c r="E864" s="59"/>
      <c r="F864" s="30">
        <v>98</v>
      </c>
      <c r="G864" s="30"/>
      <c r="H864" s="23"/>
      <c r="I864" s="26"/>
      <c r="J864" s="26"/>
      <c r="K864" s="26"/>
      <c r="L864" s="26"/>
      <c r="M864" s="26"/>
      <c r="N864" s="26"/>
      <c r="O864" s="26"/>
      <c r="P864" s="26">
        <v>7.7600000000000002E-2</v>
      </c>
      <c r="Q864" s="26">
        <v>-3.2800000000000003E-2</v>
      </c>
      <c r="R864" s="26">
        <v>-6.0600000000000001E-2</v>
      </c>
      <c r="S864" s="26">
        <v>-2.2499999999999999E-2</v>
      </c>
      <c r="T864" s="26">
        <v>-1.06E-2</v>
      </c>
      <c r="U864" s="26">
        <v>8.2000000000000003E-2</v>
      </c>
      <c r="V864" s="26"/>
      <c r="W864" s="26"/>
      <c r="X864" s="23" t="str">
        <f t="shared" si="53"/>
        <v xml:space="preserve"> </v>
      </c>
      <c r="Y864" s="23" t="str">
        <f t="shared" si="54"/>
        <v xml:space="preserve"> </v>
      </c>
      <c r="Z864" s="23" t="str">
        <f t="shared" si="55"/>
        <v xml:space="preserve"> </v>
      </c>
      <c r="AA864" s="48" t="str">
        <f t="shared" si="52"/>
        <v xml:space="preserve"> </v>
      </c>
      <c r="AB864" s="26"/>
      <c r="AD864" s="26"/>
      <c r="AH864" s="33"/>
      <c r="AI864" s="33"/>
    </row>
    <row r="865" spans="1:36" x14ac:dyDescent="0.2">
      <c r="A865" s="1"/>
      <c r="B865" s="44"/>
      <c r="C865" s="38" t="s">
        <v>33</v>
      </c>
      <c r="E865" s="59"/>
      <c r="F865" s="30"/>
      <c r="G865" s="30"/>
      <c r="H865" s="23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3" t="str">
        <f t="shared" si="53"/>
        <v xml:space="preserve"> </v>
      </c>
      <c r="Y865" s="23" t="str">
        <f t="shared" si="54"/>
        <v xml:space="preserve"> </v>
      </c>
      <c r="Z865" s="23" t="str">
        <f t="shared" si="55"/>
        <v xml:space="preserve"> </v>
      </c>
      <c r="AA865" s="48" t="str">
        <f t="shared" si="52"/>
        <v xml:space="preserve"> </v>
      </c>
      <c r="AB865" s="26"/>
      <c r="AD865" s="26"/>
      <c r="AH865" s="33"/>
      <c r="AI865" s="33"/>
    </row>
    <row r="866" spans="1:36" x14ac:dyDescent="0.2">
      <c r="A866" s="1"/>
      <c r="B866" s="44"/>
      <c r="C866" s="38"/>
      <c r="E866" s="59"/>
      <c r="F866" s="30"/>
      <c r="G866" s="30"/>
      <c r="H866" s="23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3" t="str">
        <f t="shared" si="53"/>
        <v xml:space="preserve"> </v>
      </c>
      <c r="Y866" s="23" t="str">
        <f t="shared" si="54"/>
        <v xml:space="preserve"> </v>
      </c>
      <c r="Z866" s="23" t="str">
        <f t="shared" si="55"/>
        <v xml:space="preserve"> </v>
      </c>
      <c r="AA866" s="48" t="str">
        <f t="shared" si="52"/>
        <v xml:space="preserve"> </v>
      </c>
      <c r="AB866" s="26"/>
      <c r="AD866" s="26"/>
      <c r="AH866" s="33"/>
      <c r="AI866" s="33"/>
    </row>
    <row r="867" spans="1:36" x14ac:dyDescent="0.2">
      <c r="X867" s="23" t="str">
        <f t="shared" si="53"/>
        <v xml:space="preserve"> </v>
      </c>
      <c r="Y867" s="23" t="str">
        <f t="shared" si="54"/>
        <v xml:space="preserve"> </v>
      </c>
      <c r="Z867" s="23" t="str">
        <f t="shared" si="55"/>
        <v xml:space="preserve"> </v>
      </c>
      <c r="AA867" s="48" t="str">
        <f t="shared" si="52"/>
        <v xml:space="preserve"> </v>
      </c>
    </row>
    <row r="868" spans="1:36" x14ac:dyDescent="0.2">
      <c r="A868" s="1" t="s">
        <v>765</v>
      </c>
      <c r="E868" s="59"/>
      <c r="F868" s="30"/>
      <c r="G868" s="30"/>
      <c r="H868" s="28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3" t="str">
        <f t="shared" si="53"/>
        <v xml:space="preserve"> </v>
      </c>
      <c r="Y868" s="23" t="str">
        <f t="shared" si="54"/>
        <v xml:space="preserve"> </v>
      </c>
      <c r="Z868" s="23" t="str">
        <f t="shared" si="55"/>
        <v xml:space="preserve"> </v>
      </c>
      <c r="AA868" s="48" t="str">
        <f t="shared" si="52"/>
        <v xml:space="preserve"> </v>
      </c>
      <c r="AB868" s="27"/>
      <c r="AD868" s="26"/>
      <c r="AE868" s="26"/>
    </row>
    <row r="869" spans="1:36" x14ac:dyDescent="0.2">
      <c r="E869" s="59"/>
      <c r="F869" s="30"/>
      <c r="G869" s="30"/>
      <c r="H869" s="28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3" t="str">
        <f t="shared" si="53"/>
        <v xml:space="preserve"> </v>
      </c>
      <c r="Y869" s="23" t="str">
        <f t="shared" si="54"/>
        <v xml:space="preserve"> </v>
      </c>
      <c r="Z869" s="23" t="str">
        <f t="shared" si="55"/>
        <v xml:space="preserve"> </v>
      </c>
      <c r="AA869" s="48" t="str">
        <f t="shared" si="52"/>
        <v xml:space="preserve"> </v>
      </c>
      <c r="AB869" s="27"/>
      <c r="AD869" s="26"/>
      <c r="AE869" s="26"/>
    </row>
    <row r="870" spans="1:36" x14ac:dyDescent="0.2">
      <c r="C870" s="19" t="s">
        <v>1335</v>
      </c>
      <c r="D870" s="20" t="s">
        <v>1140</v>
      </c>
      <c r="E870" s="60">
        <v>36448</v>
      </c>
      <c r="F870" s="25">
        <v>539</v>
      </c>
      <c r="G870" s="25">
        <v>4</v>
      </c>
      <c r="H870" s="26">
        <v>1.4E-2</v>
      </c>
      <c r="I870" s="26">
        <v>8.8999999999999996E-2</v>
      </c>
      <c r="J870" s="26">
        <v>0.153</v>
      </c>
      <c r="K870" s="29">
        <v>7.2999999999999995E-2</v>
      </c>
      <c r="L870" s="29">
        <v>0.1</v>
      </c>
      <c r="M870" s="29">
        <v>-2.1999999999999999E-2</v>
      </c>
      <c r="N870" s="29">
        <v>0.13</v>
      </c>
      <c r="O870" s="29">
        <v>6.5000000000000002E-2</v>
      </c>
      <c r="P870" s="29">
        <v>7.0999999999999994E-2</v>
      </c>
      <c r="Q870" s="29">
        <v>-7.9000000000000001E-2</v>
      </c>
      <c r="R870" s="29">
        <v>2.0899999999999998E-2</v>
      </c>
      <c r="S870" s="29">
        <v>9.8199999999999996E-2</v>
      </c>
      <c r="T870" s="29">
        <v>2.9600000000000001E-2</v>
      </c>
      <c r="U870" s="29">
        <v>1.7000000000000001E-2</v>
      </c>
      <c r="V870" s="29">
        <v>-8.7999999999999995E-2</v>
      </c>
      <c r="W870" s="29">
        <v>5.0000000000000001E-3</v>
      </c>
      <c r="X870" s="23">
        <f t="shared" si="53"/>
        <v>0.87723475597298139</v>
      </c>
      <c r="Y870" s="23">
        <f t="shared" si="54"/>
        <v>0.47442757416435755</v>
      </c>
      <c r="Z870" s="23">
        <f t="shared" si="55"/>
        <v>0.24919730082551683</v>
      </c>
      <c r="AA870" s="48">
        <f t="shared" si="52"/>
        <v>4.0147457044749313E-2</v>
      </c>
      <c r="AB870" s="29">
        <v>1.2500000000000001E-2</v>
      </c>
      <c r="AC870" s="33" t="s">
        <v>11</v>
      </c>
      <c r="AD870" s="29">
        <v>1.46E-2</v>
      </c>
      <c r="AE870" s="33" t="s">
        <v>11</v>
      </c>
    </row>
    <row r="871" spans="1:36" x14ac:dyDescent="0.2">
      <c r="C871" s="19" t="s">
        <v>1471</v>
      </c>
      <c r="D871" s="20" t="s">
        <v>1472</v>
      </c>
      <c r="E871" s="60">
        <v>41577</v>
      </c>
      <c r="F871" s="25">
        <v>3654</v>
      </c>
      <c r="G871" s="30"/>
      <c r="H871" s="26"/>
      <c r="I871" s="26"/>
      <c r="J871" s="26"/>
      <c r="K871" s="26"/>
      <c r="L871" s="26"/>
      <c r="M871" s="26"/>
      <c r="N871" s="26">
        <v>0.13300000000000001</v>
      </c>
      <c r="O871" s="26">
        <v>1.0999999999999999E-2</v>
      </c>
      <c r="P871" s="26">
        <v>6.3E-2</v>
      </c>
      <c r="Q871" s="41">
        <v>2.4E-2</v>
      </c>
      <c r="R871" s="41">
        <v>5.0000000000000001E-3</v>
      </c>
      <c r="S871" s="41">
        <v>8.5599999999999996E-2</v>
      </c>
      <c r="T871" s="41">
        <v>4.9000000000000002E-2</v>
      </c>
      <c r="U871" s="41">
        <v>-4.2999999999999997E-2</v>
      </c>
      <c r="V871" s="41">
        <v>-0.16600000000000001</v>
      </c>
      <c r="W871" s="41">
        <v>6.4000000000000001E-2</v>
      </c>
      <c r="X871" s="23" t="str">
        <f t="shared" si="53"/>
        <v xml:space="preserve"> </v>
      </c>
      <c r="Y871" s="23" t="str">
        <f t="shared" si="54"/>
        <v xml:space="preserve"> </v>
      </c>
      <c r="Z871" s="23" t="str">
        <f t="shared" si="55"/>
        <v xml:space="preserve"> </v>
      </c>
      <c r="AA871" s="48" t="str">
        <f t="shared" ref="AA871:AA934" si="56" xml:space="preserve">
IF(X871=" "," ",
(1+X871)^(1/16)-1
)</f>
        <v xml:space="preserve"> </v>
      </c>
      <c r="AB871" s="29">
        <v>9.4999999999999998E-3</v>
      </c>
      <c r="AC871" s="28" t="s">
        <v>11</v>
      </c>
      <c r="AD871" s="29">
        <v>9.4999999999999998E-3</v>
      </c>
      <c r="AE871" s="20" t="s">
        <v>11</v>
      </c>
      <c r="AF871" s="33"/>
      <c r="AI871" s="29"/>
      <c r="AJ871" s="33"/>
    </row>
    <row r="872" spans="1:36" x14ac:dyDescent="0.2">
      <c r="C872" s="19" t="s">
        <v>1608</v>
      </c>
      <c r="D872" s="20" t="s">
        <v>1607</v>
      </c>
      <c r="E872" s="59">
        <v>41243</v>
      </c>
      <c r="F872" s="25">
        <v>58000</v>
      </c>
      <c r="G872" s="25"/>
      <c r="H872" s="28"/>
      <c r="I872" s="26"/>
      <c r="J872" s="26"/>
      <c r="K872" s="26"/>
      <c r="L872" s="26"/>
      <c r="M872" s="26">
        <v>3.5799999999999998E-2</v>
      </c>
      <c r="N872" s="26">
        <v>6.1800000000000001E-2</v>
      </c>
      <c r="O872" s="26">
        <v>1.6299999999999999E-2</v>
      </c>
      <c r="P872" s="26">
        <v>5.8099999999999999E-2</v>
      </c>
      <c r="Q872" s="26">
        <v>4.3799999999999999E-2</v>
      </c>
      <c r="R872" s="26">
        <v>-3.4299999999999997E-2</v>
      </c>
      <c r="S872" s="26">
        <v>4.9799999999999997E-2</v>
      </c>
      <c r="T872" s="26">
        <v>3.5999999999999997E-2</v>
      </c>
      <c r="U872" s="26">
        <v>8.0000000000000002E-3</v>
      </c>
      <c r="V872" s="26">
        <v>-0.104</v>
      </c>
      <c r="W872" s="26">
        <v>5.0999999999999997E-2</v>
      </c>
      <c r="X872" s="23" t="str">
        <f t="shared" si="53"/>
        <v xml:space="preserve"> </v>
      </c>
      <c r="Y872" s="23" t="str">
        <f t="shared" si="54"/>
        <v xml:space="preserve"> </v>
      </c>
      <c r="Z872" s="23">
        <f t="shared" si="55"/>
        <v>0.23073449515412037</v>
      </c>
      <c r="AA872" s="48" t="str">
        <f t="shared" si="56"/>
        <v xml:space="preserve"> </v>
      </c>
      <c r="AB872" s="28">
        <v>1.4500000000000001E-2</v>
      </c>
      <c r="AC872" s="20" t="s">
        <v>11</v>
      </c>
      <c r="AD872" s="26">
        <v>1.4500000000000001E-2</v>
      </c>
      <c r="AE872" s="29" t="s">
        <v>11</v>
      </c>
    </row>
    <row r="873" spans="1:36" x14ac:dyDescent="0.2">
      <c r="C873" s="19" t="s">
        <v>1585</v>
      </c>
      <c r="D873" s="20" t="s">
        <v>1586</v>
      </c>
      <c r="E873" s="60">
        <v>35866</v>
      </c>
      <c r="F873" s="25">
        <v>11413</v>
      </c>
      <c r="J873" s="26">
        <v>8.3699999999999997E-2</v>
      </c>
      <c r="K873" s="26">
        <v>7.6200000000000004E-2</v>
      </c>
      <c r="L873" s="26">
        <v>9.9400000000000002E-2</v>
      </c>
      <c r="M873" s="26">
        <v>-1.6E-2</v>
      </c>
      <c r="N873" s="26">
        <v>7.9399999999999998E-2</v>
      </c>
      <c r="O873" s="26">
        <v>-4.7000000000000002E-3</v>
      </c>
      <c r="P873" s="26">
        <v>3.4599999999999999E-2</v>
      </c>
      <c r="Q873" s="26">
        <v>1.6299999999999999E-2</v>
      </c>
      <c r="R873" s="26">
        <v>-2.63E-2</v>
      </c>
      <c r="S873" s="26">
        <v>4.3900000000000002E-2</v>
      </c>
      <c r="T873" s="26">
        <v>5.0999999999999997E-2</v>
      </c>
      <c r="U873" s="26">
        <v>-3.2000000000000001E-2</v>
      </c>
      <c r="V873" s="26">
        <v>-0.14000000000000001</v>
      </c>
      <c r="W873" s="26">
        <v>4.8000000000000001E-2</v>
      </c>
      <c r="X873" s="23" t="str">
        <f t="shared" si="53"/>
        <v xml:space="preserve"> </v>
      </c>
      <c r="Y873" s="23">
        <f t="shared" si="54"/>
        <v>0.22573478491836285</v>
      </c>
      <c r="Z873" s="23">
        <f t="shared" si="55"/>
        <v>3.5971458844053839E-2</v>
      </c>
      <c r="AA873" s="48" t="str">
        <f t="shared" si="56"/>
        <v xml:space="preserve"> </v>
      </c>
      <c r="AB873" s="26">
        <v>1.3899999999999999E-2</v>
      </c>
      <c r="AC873" s="20" t="s">
        <v>11</v>
      </c>
      <c r="AD873" s="26">
        <v>1.3899999999999999E-2</v>
      </c>
      <c r="AE873" s="20" t="s">
        <v>11</v>
      </c>
    </row>
    <row r="874" spans="1:36" x14ac:dyDescent="0.2">
      <c r="C874" s="19" t="s">
        <v>449</v>
      </c>
      <c r="D874" s="20" t="s">
        <v>450</v>
      </c>
      <c r="E874" s="59">
        <v>38467</v>
      </c>
      <c r="F874" s="25">
        <v>481</v>
      </c>
      <c r="G874" s="25">
        <v>4</v>
      </c>
      <c r="H874" s="26">
        <v>8.1000000000000003E-2</v>
      </c>
      <c r="I874" s="26">
        <v>0.20050000000000001</v>
      </c>
      <c r="J874" s="34">
        <v>0.14000000000000001</v>
      </c>
      <c r="K874" s="26">
        <v>-0.105</v>
      </c>
      <c r="L874" s="26">
        <v>0.23599999999999999</v>
      </c>
      <c r="M874" s="26">
        <v>-2.7E-2</v>
      </c>
      <c r="N874" s="26">
        <v>0.215</v>
      </c>
      <c r="O874" s="26">
        <v>3.6999999999999998E-2</v>
      </c>
      <c r="P874" s="26">
        <v>7.0999999999999994E-2</v>
      </c>
      <c r="Q874" s="26">
        <v>-1.26E-2</v>
      </c>
      <c r="R874" s="26">
        <v>-1.8499999999999999E-2</v>
      </c>
      <c r="S874" s="26">
        <v>0.13830000000000001</v>
      </c>
      <c r="T874" s="26">
        <v>-6.2E-2</v>
      </c>
      <c r="U874" s="26">
        <v>2.4E-2</v>
      </c>
      <c r="V874" s="26">
        <v>-7.6999999999999999E-2</v>
      </c>
      <c r="W874" s="26">
        <v>4.8000000000000001E-2</v>
      </c>
      <c r="X874" s="23">
        <f t="shared" si="53"/>
        <v>1.2024066136431233</v>
      </c>
      <c r="Y874" s="23">
        <f t="shared" si="54"/>
        <v>0.48869178853764672</v>
      </c>
      <c r="Z874" s="23">
        <f t="shared" si="55"/>
        <v>0.34574658615614129</v>
      </c>
      <c r="AA874" s="48">
        <f t="shared" si="56"/>
        <v>5.0584753617188616E-2</v>
      </c>
      <c r="AB874" s="26">
        <v>1.06E-2</v>
      </c>
      <c r="AC874" s="20" t="s">
        <v>451</v>
      </c>
      <c r="AD874" s="26">
        <v>1.06E-2</v>
      </c>
      <c r="AE874" s="20" t="s">
        <v>11</v>
      </c>
    </row>
    <row r="875" spans="1:36" x14ac:dyDescent="0.2">
      <c r="C875" s="19" t="s">
        <v>1443</v>
      </c>
      <c r="D875" s="20" t="s">
        <v>1442</v>
      </c>
      <c r="E875" s="59">
        <v>41037</v>
      </c>
      <c r="F875" s="25">
        <v>5981</v>
      </c>
      <c r="G875" s="25">
        <v>3</v>
      </c>
      <c r="H875" s="26"/>
      <c r="I875" s="26"/>
      <c r="J875" s="34"/>
      <c r="K875" s="26"/>
      <c r="L875" s="26"/>
      <c r="M875" s="26"/>
      <c r="N875" s="26">
        <v>6.3E-2</v>
      </c>
      <c r="O875" s="26">
        <v>1.4999999999999999E-2</v>
      </c>
      <c r="P875" s="26">
        <v>3.9E-2</v>
      </c>
      <c r="Q875" s="26">
        <v>1.6E-2</v>
      </c>
      <c r="R875" s="26">
        <v>-3.7999999999999999E-2</v>
      </c>
      <c r="S875" s="26">
        <v>6.5500000000000003E-2</v>
      </c>
      <c r="T875" s="26">
        <v>5.6000000000000001E-2</v>
      </c>
      <c r="U875" s="26">
        <v>0</v>
      </c>
      <c r="V875" s="26">
        <v>-0.16500000000000001</v>
      </c>
      <c r="W875" s="26">
        <v>6.8000000000000005E-2</v>
      </c>
      <c r="X875" s="23" t="str">
        <f t="shared" si="53"/>
        <v xml:space="preserve"> </v>
      </c>
      <c r="Y875" s="23" t="str">
        <f t="shared" si="54"/>
        <v xml:space="preserve"> </v>
      </c>
      <c r="Z875" s="23" t="str">
        <f t="shared" si="55"/>
        <v xml:space="preserve"> </v>
      </c>
      <c r="AA875" s="48" t="str">
        <f t="shared" si="56"/>
        <v xml:space="preserve"> </v>
      </c>
      <c r="AB875" s="26">
        <v>1.2500000000000001E-2</v>
      </c>
      <c r="AC875" s="20" t="s">
        <v>11</v>
      </c>
      <c r="AD875" s="26">
        <v>1.4500000000000001E-2</v>
      </c>
      <c r="AE875" s="20" t="s">
        <v>11</v>
      </c>
    </row>
    <row r="876" spans="1:36" x14ac:dyDescent="0.2">
      <c r="C876" s="19" t="s">
        <v>1174</v>
      </c>
      <c r="D876" s="20" t="s">
        <v>1749</v>
      </c>
      <c r="E876" s="59">
        <v>39192</v>
      </c>
      <c r="F876" s="25">
        <v>9781</v>
      </c>
      <c r="G876" s="25">
        <v>3</v>
      </c>
      <c r="H876" s="41">
        <v>-5.8000000000000003E-2</v>
      </c>
      <c r="I876" s="41">
        <v>0.34200000000000003</v>
      </c>
      <c r="J876" s="41">
        <v>9.0999999999999998E-2</v>
      </c>
      <c r="K876" s="41">
        <v>6.3E-2</v>
      </c>
      <c r="L876" s="41">
        <v>0.13</v>
      </c>
      <c r="M876" s="41">
        <v>7.1999999999999995E-2</v>
      </c>
      <c r="N876" s="41">
        <v>4.7100000000000003E-2</v>
      </c>
      <c r="O876" s="41">
        <v>-1.6199999999999999E-2</v>
      </c>
      <c r="P876" s="41">
        <v>6.9599999999999995E-2</v>
      </c>
      <c r="Q876" s="41">
        <v>4.2799999999999998E-2</v>
      </c>
      <c r="R876" s="41">
        <v>-4.9500000000000002E-2</v>
      </c>
      <c r="S876" s="41">
        <v>6.8000000000000005E-2</v>
      </c>
      <c r="T876" s="41">
        <v>1.4E-2</v>
      </c>
      <c r="U876" s="41">
        <v>1.7999999999999999E-2</v>
      </c>
      <c r="V876" s="41">
        <v>-0.11700000000000001</v>
      </c>
      <c r="W876" s="41">
        <v>0.11</v>
      </c>
      <c r="X876" s="23">
        <f t="shared" si="53"/>
        <v>1.0957759214282858</v>
      </c>
      <c r="Y876" s="23">
        <f t="shared" si="54"/>
        <v>0.51955588619987925</v>
      </c>
      <c r="Z876" s="23">
        <f t="shared" si="55"/>
        <v>0.26504207177871941</v>
      </c>
      <c r="AA876" s="48">
        <f t="shared" si="56"/>
        <v>4.7331227827778877E-2</v>
      </c>
      <c r="AB876" s="41">
        <v>1.43E-2</v>
      </c>
      <c r="AC876" s="41" t="s">
        <v>11</v>
      </c>
      <c r="AD876" s="41">
        <v>1.43E-2</v>
      </c>
      <c r="AE876" s="20" t="s">
        <v>11</v>
      </c>
    </row>
    <row r="877" spans="1:36" x14ac:dyDescent="0.2">
      <c r="C877" s="19" t="s">
        <v>1798</v>
      </c>
      <c r="D877" s="20" t="s">
        <v>103</v>
      </c>
      <c r="E877" s="59">
        <v>40648</v>
      </c>
      <c r="F877" s="25">
        <v>256</v>
      </c>
      <c r="G877" s="25">
        <v>3</v>
      </c>
      <c r="H877" s="28"/>
      <c r="I877" s="26"/>
      <c r="J877" s="26"/>
      <c r="K877" s="26">
        <v>-2.69E-2</v>
      </c>
      <c r="L877" s="26">
        <v>0.313</v>
      </c>
      <c r="M877" s="26">
        <v>0.10920000000000001</v>
      </c>
      <c r="N877" s="26">
        <v>-8.6E-3</v>
      </c>
      <c r="O877" s="26">
        <v>2.3999999999999998E-3</v>
      </c>
      <c r="P877" s="26">
        <v>-1.8200000000000001E-2</v>
      </c>
      <c r="Q877" s="26">
        <v>7.1999999999999995E-2</v>
      </c>
      <c r="R877" s="26">
        <v>-4.8500000000000001E-2</v>
      </c>
      <c r="S877" s="26">
        <v>3.0200000000000001E-2</v>
      </c>
      <c r="T877" s="26">
        <v>0.05</v>
      </c>
      <c r="U877" s="26">
        <v>4.1000000000000002E-2</v>
      </c>
      <c r="V877" s="26">
        <v>-8.9999999999999993E-3</v>
      </c>
      <c r="W877" s="26">
        <v>0.03</v>
      </c>
      <c r="X877" s="23" t="str">
        <f t="shared" si="53"/>
        <v xml:space="preserve"> </v>
      </c>
      <c r="Y877" s="23">
        <f t="shared" si="54"/>
        <v>0.62114212572262395</v>
      </c>
      <c r="Z877" s="23">
        <f t="shared" si="55"/>
        <v>0.26881671864442458</v>
      </c>
      <c r="AA877" s="48" t="str">
        <f t="shared" si="56"/>
        <v xml:space="preserve"> </v>
      </c>
      <c r="AB877" s="41">
        <v>1.2E-2</v>
      </c>
      <c r="AC877" s="20" t="s">
        <v>429</v>
      </c>
      <c r="AD877" s="26">
        <v>1.7600000000000001E-2</v>
      </c>
      <c r="AE877" s="29" t="s">
        <v>11</v>
      </c>
    </row>
    <row r="878" spans="1:36" x14ac:dyDescent="0.2">
      <c r="C878" s="19" t="s">
        <v>645</v>
      </c>
      <c r="D878" s="20" t="s">
        <v>646</v>
      </c>
      <c r="E878" s="59">
        <v>42824</v>
      </c>
      <c r="F878" s="30">
        <v>216</v>
      </c>
      <c r="G878" s="30">
        <v>4</v>
      </c>
      <c r="H878" s="19"/>
      <c r="I878" s="19"/>
      <c r="J878" s="19"/>
      <c r="K878" s="19"/>
      <c r="L878" s="19"/>
      <c r="M878" s="19"/>
      <c r="N878" s="19"/>
      <c r="O878" s="19"/>
      <c r="P878" s="19"/>
      <c r="Q878" s="26">
        <v>1.17E-2</v>
      </c>
      <c r="R878" s="26">
        <v>7.7000000000000002E-3</v>
      </c>
      <c r="S878" s="26">
        <v>3.61E-2</v>
      </c>
      <c r="T878" s="26">
        <v>4.5999999999999999E-2</v>
      </c>
      <c r="U878" s="26">
        <v>5.3999999999999999E-2</v>
      </c>
      <c r="V878" s="26">
        <v>-9.1999999999999998E-2</v>
      </c>
      <c r="W878" s="26">
        <v>-6.0000000000000001E-3</v>
      </c>
      <c r="X878" s="23" t="str">
        <f t="shared" si="53"/>
        <v xml:space="preserve"> </v>
      </c>
      <c r="Y878" s="23" t="str">
        <f t="shared" si="54"/>
        <v xml:space="preserve"> </v>
      </c>
      <c r="Z878" s="23" t="str">
        <f t="shared" si="55"/>
        <v xml:space="preserve"> </v>
      </c>
      <c r="AA878" s="48" t="str">
        <f t="shared" si="56"/>
        <v xml:space="preserve"> </v>
      </c>
      <c r="AB878" s="28">
        <v>1.2500000000000001E-2</v>
      </c>
      <c r="AC878" s="20" t="s">
        <v>647</v>
      </c>
      <c r="AE878" s="26" t="s">
        <v>11</v>
      </c>
    </row>
    <row r="879" spans="1:36" x14ac:dyDescent="0.2">
      <c r="C879" s="19" t="s">
        <v>835</v>
      </c>
      <c r="D879" s="20" t="s">
        <v>836</v>
      </c>
      <c r="E879" s="60">
        <v>43083</v>
      </c>
      <c r="F879" s="25">
        <v>6412</v>
      </c>
      <c r="G879" s="30">
        <v>3</v>
      </c>
      <c r="H879" s="19"/>
      <c r="I879" s="19"/>
      <c r="J879" s="19"/>
      <c r="K879" s="19"/>
      <c r="L879" s="19"/>
      <c r="M879" s="26"/>
      <c r="N879" s="26"/>
      <c r="O879" s="26"/>
      <c r="P879" s="26"/>
      <c r="Q879" s="26"/>
      <c r="R879" s="26">
        <v>-2.5000000000000001E-3</v>
      </c>
      <c r="S879" s="26">
        <v>2.7099999999999999E-2</v>
      </c>
      <c r="T879" s="26">
        <v>-7.1000000000000004E-3</v>
      </c>
      <c r="U879" s="26">
        <v>4.4900000000000002E-2</v>
      </c>
      <c r="V879" s="26">
        <v>5.8000000000000003E-2</v>
      </c>
      <c r="W879" s="26">
        <v>4.8000000000000001E-2</v>
      </c>
      <c r="X879" s="23" t="str">
        <f t="shared" si="53"/>
        <v xml:space="preserve"> </v>
      </c>
      <c r="Y879" s="23" t="str">
        <f t="shared" si="54"/>
        <v xml:space="preserve"> </v>
      </c>
      <c r="Z879" s="23" t="str">
        <f t="shared" si="55"/>
        <v xml:space="preserve"> </v>
      </c>
      <c r="AA879" s="48" t="str">
        <f t="shared" si="56"/>
        <v xml:space="preserve"> </v>
      </c>
      <c r="AB879" s="29">
        <v>1.52E-2</v>
      </c>
      <c r="AC879" s="20" t="s">
        <v>837</v>
      </c>
      <c r="AD879" s="29">
        <v>1.6E-2</v>
      </c>
      <c r="AE879" s="26" t="s">
        <v>11</v>
      </c>
      <c r="AG879" s="33"/>
      <c r="AH879" s="33"/>
    </row>
    <row r="880" spans="1:36" x14ac:dyDescent="0.2">
      <c r="C880" s="19" t="s">
        <v>763</v>
      </c>
      <c r="D880" s="20" t="s">
        <v>764</v>
      </c>
      <c r="E880" s="60">
        <v>40209</v>
      </c>
      <c r="F880" s="25">
        <v>2300</v>
      </c>
      <c r="G880" s="30">
        <v>3</v>
      </c>
      <c r="H880" s="19"/>
      <c r="I880" s="19"/>
      <c r="J880" s="19"/>
      <c r="K880" s="26">
        <v>-2.8999999999999998E-2</v>
      </c>
      <c r="L880" s="26">
        <v>0.06</v>
      </c>
      <c r="M880" s="26">
        <v>5.3999999999999999E-2</v>
      </c>
      <c r="N880" s="26">
        <v>4.3999999999999997E-2</v>
      </c>
      <c r="O880" s="26">
        <v>3.7999999999999999E-2</v>
      </c>
      <c r="P880" s="26">
        <v>6.6000000000000003E-2</v>
      </c>
      <c r="Q880" s="26">
        <v>3.9399999999999998E-2</v>
      </c>
      <c r="R880" s="26">
        <v>-2.2499999999999999E-2</v>
      </c>
      <c r="S880" s="26">
        <v>3.15E-2</v>
      </c>
      <c r="T880" s="26">
        <v>6.2E-2</v>
      </c>
      <c r="U880" s="26">
        <v>4.0000000000000001E-3</v>
      </c>
      <c r="V880" s="26">
        <v>-8.5999999999999993E-2</v>
      </c>
      <c r="W880" s="26">
        <v>6.8000000000000005E-2</v>
      </c>
      <c r="X880" s="23" t="str">
        <f t="shared" si="53"/>
        <v xml:space="preserve"> </v>
      </c>
      <c r="Y880" s="23">
        <f t="shared" si="54"/>
        <v>0.36698941516364791</v>
      </c>
      <c r="Z880" s="23">
        <f t="shared" si="55"/>
        <v>0.32812837879996071</v>
      </c>
      <c r="AA880" s="48" t="str">
        <f t="shared" si="56"/>
        <v xml:space="preserve"> </v>
      </c>
      <c r="AB880" s="29">
        <v>6.1999999999999998E-3</v>
      </c>
      <c r="AC880" s="20" t="s">
        <v>762</v>
      </c>
      <c r="AD880" s="29">
        <v>6.1999999999999998E-3</v>
      </c>
      <c r="AE880" s="26" t="s">
        <v>11</v>
      </c>
      <c r="AG880" s="33"/>
      <c r="AH880" s="33"/>
    </row>
    <row r="881" spans="1:34" x14ac:dyDescent="0.2">
      <c r="C881" s="19" t="s">
        <v>1062</v>
      </c>
      <c r="D881" s="20" t="s">
        <v>1063</v>
      </c>
      <c r="E881" s="59">
        <v>40610</v>
      </c>
      <c r="F881" s="25">
        <v>456</v>
      </c>
      <c r="G881" s="25">
        <v>3</v>
      </c>
      <c r="H881" s="28"/>
      <c r="I881" s="26"/>
      <c r="J881" s="26"/>
      <c r="K881" s="26"/>
      <c r="L881" s="26">
        <v>6.7000000000000004E-2</v>
      </c>
      <c r="M881" s="26">
        <v>-0.01</v>
      </c>
      <c r="N881" s="26">
        <v>2.4E-2</v>
      </c>
      <c r="O881" s="26">
        <v>-2.5000000000000001E-2</v>
      </c>
      <c r="P881" s="26">
        <v>2.5000000000000001E-2</v>
      </c>
      <c r="Q881" s="26">
        <v>2.1600000000000001E-2</v>
      </c>
      <c r="R881" s="26">
        <v>-4.6600000000000003E-2</v>
      </c>
      <c r="S881" s="26">
        <v>6.83E-2</v>
      </c>
      <c r="T881" s="26">
        <v>5.3999999999999999E-2</v>
      </c>
      <c r="U881" s="26">
        <v>-1.7999999999999999E-2</v>
      </c>
      <c r="V881" s="26">
        <v>-0.13900000000000001</v>
      </c>
      <c r="W881" s="26">
        <v>5.3999999999999999E-2</v>
      </c>
      <c r="X881" s="23" t="str">
        <f t="shared" si="53"/>
        <v xml:space="preserve"> </v>
      </c>
      <c r="Y881" s="23" t="str">
        <f t="shared" si="54"/>
        <v xml:space="preserve"> </v>
      </c>
      <c r="Z881" s="23">
        <f t="shared" si="55"/>
        <v>-9.832303782157048E-3</v>
      </c>
      <c r="AA881" s="48" t="str">
        <f t="shared" si="56"/>
        <v xml:space="preserve"> </v>
      </c>
      <c r="AB881" s="28">
        <v>0.01</v>
      </c>
      <c r="AC881" s="20" t="s">
        <v>11</v>
      </c>
      <c r="AD881" s="26">
        <v>1.43E-2</v>
      </c>
      <c r="AE881" s="29" t="s">
        <v>11</v>
      </c>
    </row>
    <row r="882" spans="1:34" x14ac:dyDescent="0.2">
      <c r="C882" s="19" t="s">
        <v>166</v>
      </c>
      <c r="D882" s="20" t="s">
        <v>167</v>
      </c>
      <c r="E882" s="59">
        <v>39430</v>
      </c>
      <c r="F882" s="25">
        <v>878</v>
      </c>
      <c r="G882" s="25">
        <v>3</v>
      </c>
      <c r="H882" s="41">
        <v>5.5E-2</v>
      </c>
      <c r="I882" s="41">
        <v>-0.124</v>
      </c>
      <c r="J882" s="41">
        <v>5.3999999999999999E-2</v>
      </c>
      <c r="K882" s="41">
        <v>9.5000000000000001E-2</v>
      </c>
      <c r="L882" s="41">
        <v>7.0999999999999994E-2</v>
      </c>
      <c r="M882" s="41">
        <v>-4.7E-2</v>
      </c>
      <c r="N882" s="41">
        <v>0.13800000000000001</v>
      </c>
      <c r="O882" s="41">
        <v>3.3000000000000002E-2</v>
      </c>
      <c r="P882" s="41">
        <v>9.4600000000000004E-2</v>
      </c>
      <c r="Q882" s="41">
        <v>1E-3</v>
      </c>
      <c r="R882" s="41">
        <v>-3.6600000000000001E-2</v>
      </c>
      <c r="S882" s="41">
        <v>8.3599999999999994E-2</v>
      </c>
      <c r="T882" s="41">
        <v>4.7E-2</v>
      </c>
      <c r="U882" s="41">
        <v>1E-3</v>
      </c>
      <c r="V882" s="41">
        <v>-5.6000000000000001E-2</v>
      </c>
      <c r="W882" s="41">
        <v>0.03</v>
      </c>
      <c r="X882" s="23">
        <f t="shared" si="53"/>
        <v>0.49173400100606757</v>
      </c>
      <c r="Y882" s="23">
        <f t="shared" si="54"/>
        <v>0.53141963831075123</v>
      </c>
      <c r="Z882" s="23">
        <f t="shared" si="55"/>
        <v>0.30584196761508342</v>
      </c>
      <c r="AA882" s="48">
        <f t="shared" si="56"/>
        <v>2.531122448683587E-2</v>
      </c>
      <c r="AB882" s="41">
        <v>1.2E-2</v>
      </c>
      <c r="AC882" s="41" t="s">
        <v>9</v>
      </c>
      <c r="AD882" s="41">
        <v>1.24E-2</v>
      </c>
      <c r="AE882" s="20" t="s">
        <v>11</v>
      </c>
    </row>
    <row r="883" spans="1:34" x14ac:dyDescent="0.2">
      <c r="C883" s="19" t="s">
        <v>538</v>
      </c>
      <c r="D883" s="20" t="s">
        <v>539</v>
      </c>
      <c r="E883" s="59">
        <v>35930</v>
      </c>
      <c r="F883" s="30">
        <v>727</v>
      </c>
      <c r="G883" s="30">
        <v>4</v>
      </c>
      <c r="H883" s="26">
        <v>-0.127</v>
      </c>
      <c r="I883" s="26">
        <v>0.23599999999999999</v>
      </c>
      <c r="J883" s="26">
        <v>0.1</v>
      </c>
      <c r="K883" s="26">
        <v>6.5000000000000002E-2</v>
      </c>
      <c r="L883" s="26">
        <v>0.111</v>
      </c>
      <c r="M883" s="26">
        <v>-0.113</v>
      </c>
      <c r="N883" s="26">
        <v>1.6E-2</v>
      </c>
      <c r="O883" s="26">
        <v>-6.2E-2</v>
      </c>
      <c r="P883" s="26">
        <v>7.2999999999999995E-2</v>
      </c>
      <c r="Q883" s="26">
        <v>-5.7000000000000002E-2</v>
      </c>
      <c r="R883" s="26">
        <v>-8.0000000000000002E-3</v>
      </c>
      <c r="S883" s="26">
        <v>3.4200000000000001E-2</v>
      </c>
      <c r="T883" s="26">
        <v>-1.6E-2</v>
      </c>
      <c r="U883" s="26">
        <v>3.5999999999999997E-2</v>
      </c>
      <c r="V883" s="26">
        <v>-9.7000000000000003E-2</v>
      </c>
      <c r="W883" s="26">
        <v>-3.4000000000000002E-2</v>
      </c>
      <c r="X883" s="23">
        <f t="shared" si="53"/>
        <v>9.5863805970883398E-2</v>
      </c>
      <c r="Y883" s="23">
        <f t="shared" si="54"/>
        <v>-7.6724771173784068E-2</v>
      </c>
      <c r="Z883" s="23">
        <f t="shared" si="55"/>
        <v>-0.2196893811976558</v>
      </c>
      <c r="AA883" s="48">
        <f t="shared" si="56"/>
        <v>5.7378309144391348E-3</v>
      </c>
      <c r="AB883" s="26">
        <v>8.3999999999999995E-3</v>
      </c>
      <c r="AC883" s="20" t="s">
        <v>11</v>
      </c>
      <c r="AD883" s="26">
        <v>8.5000000000000006E-3</v>
      </c>
      <c r="AE883" s="20" t="s">
        <v>11</v>
      </c>
    </row>
    <row r="884" spans="1:34" x14ac:dyDescent="0.2">
      <c r="C884" s="19" t="s">
        <v>1835</v>
      </c>
      <c r="D884" s="49" t="s">
        <v>1599</v>
      </c>
      <c r="E884" s="59">
        <v>29374</v>
      </c>
      <c r="F884" s="30">
        <v>295</v>
      </c>
      <c r="G884" s="30">
        <v>3</v>
      </c>
      <c r="H884" s="26">
        <v>-0.23699999999999999</v>
      </c>
      <c r="I884" s="26">
        <v>0.45100000000000001</v>
      </c>
      <c r="J884" s="26">
        <v>0.13100000000000001</v>
      </c>
      <c r="K884" s="26">
        <v>-0.121</v>
      </c>
      <c r="L884" s="26">
        <v>0.40200000000000002</v>
      </c>
      <c r="M884" s="26">
        <v>0.151</v>
      </c>
      <c r="N884" s="26">
        <v>9.5000000000000001E-2</v>
      </c>
      <c r="O884" s="26">
        <v>3.7999999999999999E-2</v>
      </c>
      <c r="P884" s="26">
        <v>7.2999999999999995E-2</v>
      </c>
      <c r="Q884" s="26">
        <v>9.4799999999999995E-2</v>
      </c>
      <c r="R884" s="26">
        <v>-4.9200000000000001E-2</v>
      </c>
      <c r="S884" s="26">
        <v>0.10299999999999999</v>
      </c>
      <c r="T884" s="26">
        <v>3.5000000000000003E-2</v>
      </c>
      <c r="U884" s="26">
        <v>0.01</v>
      </c>
      <c r="V884" s="26">
        <v>-0.17799999999999999</v>
      </c>
      <c r="W884" s="26">
        <v>9.5000000000000001E-2</v>
      </c>
      <c r="X884" s="23">
        <f t="shared" si="53"/>
        <v>1.3400497829936637</v>
      </c>
      <c r="Y884" s="23">
        <f t="shared" si="54"/>
        <v>0.86883320314644474</v>
      </c>
      <c r="Z884" s="23">
        <f t="shared" si="55"/>
        <v>0.51646940511316108</v>
      </c>
      <c r="AA884" s="48">
        <f t="shared" si="56"/>
        <v>5.4572807100654819E-2</v>
      </c>
      <c r="AB884" s="28">
        <v>9.4999999999999998E-3</v>
      </c>
      <c r="AC884" s="20" t="s">
        <v>11</v>
      </c>
      <c r="AD884" s="26">
        <v>9.4999999999999998E-3</v>
      </c>
      <c r="AE884" s="26" t="s">
        <v>11</v>
      </c>
    </row>
    <row r="885" spans="1:34" x14ac:dyDescent="0.2">
      <c r="C885" s="19" t="s">
        <v>1836</v>
      </c>
      <c r="D885" s="20" t="s">
        <v>1598</v>
      </c>
      <c r="E885" s="59">
        <v>30760</v>
      </c>
      <c r="F885" s="30">
        <v>122</v>
      </c>
      <c r="G885" s="30">
        <v>3</v>
      </c>
      <c r="H885" s="26">
        <v>5.0000000000000001E-3</v>
      </c>
      <c r="I885" s="26">
        <v>0.114</v>
      </c>
      <c r="J885" s="26">
        <v>5.1999999999999998E-2</v>
      </c>
      <c r="K885" s="26">
        <v>2.8000000000000001E-2</v>
      </c>
      <c r="L885" s="26">
        <v>0.20399999999999999</v>
      </c>
      <c r="M885" s="26">
        <v>6.8000000000000005E-2</v>
      </c>
      <c r="N885" s="26">
        <v>9.5000000000000001E-2</v>
      </c>
      <c r="O885" s="26">
        <v>1.2E-2</v>
      </c>
      <c r="P885" s="26">
        <v>6.4000000000000001E-2</v>
      </c>
      <c r="Q885" s="26">
        <v>9.3799999999999994E-2</v>
      </c>
      <c r="R885" s="26">
        <v>-2.4299999999999999E-2</v>
      </c>
      <c r="S885" s="26">
        <v>7.8899999999999998E-2</v>
      </c>
      <c r="T885" s="26">
        <v>5.0999999999999997E-2</v>
      </c>
      <c r="U885" s="26">
        <v>-3.5000000000000003E-2</v>
      </c>
      <c r="V885" s="26">
        <v>-0.20100000000000001</v>
      </c>
      <c r="W885" s="26">
        <v>0.06</v>
      </c>
      <c r="X885" s="23">
        <f t="shared" si="53"/>
        <v>0.81556665325277167</v>
      </c>
      <c r="Y885" s="23">
        <f t="shared" si="54"/>
        <v>0.54150594860442891</v>
      </c>
      <c r="Z885" s="23">
        <f t="shared" si="55"/>
        <v>0.24544801101098557</v>
      </c>
      <c r="AA885" s="48">
        <f t="shared" si="56"/>
        <v>3.7978271561965649E-2</v>
      </c>
      <c r="AB885" s="28">
        <v>9.5999999999999992E-3</v>
      </c>
      <c r="AC885" s="20" t="s">
        <v>11</v>
      </c>
      <c r="AD885" s="26">
        <v>9.5999999999999992E-3</v>
      </c>
      <c r="AE885" s="26" t="s">
        <v>227</v>
      </c>
    </row>
    <row r="886" spans="1:34" x14ac:dyDescent="0.2">
      <c r="C886" s="19" t="s">
        <v>1165</v>
      </c>
      <c r="D886" s="49" t="s">
        <v>838</v>
      </c>
      <c r="E886" s="59">
        <v>36901</v>
      </c>
      <c r="F886" s="30">
        <v>56</v>
      </c>
      <c r="G886" s="30">
        <v>3</v>
      </c>
      <c r="H886" s="26"/>
      <c r="I886" s="26">
        <v>8.4400000000000003E-2</v>
      </c>
      <c r="J886" s="26">
        <v>-1.47E-2</v>
      </c>
      <c r="K886" s="26">
        <v>-4.65E-2</v>
      </c>
      <c r="L886" s="26">
        <v>8.1600000000000006E-2</v>
      </c>
      <c r="M886" s="26">
        <v>2.7E-2</v>
      </c>
      <c r="N886" s="26">
        <v>9.1600000000000001E-2</v>
      </c>
      <c r="O886" s="26">
        <v>2.4E-2</v>
      </c>
      <c r="P886" s="26">
        <v>4.7899999999999998E-2</v>
      </c>
      <c r="Q886" s="26">
        <v>2.0299999999999999E-2</v>
      </c>
      <c r="R886" s="26">
        <v>-5.8200000000000002E-2</v>
      </c>
      <c r="S886" s="26">
        <v>2.6100000000000002E-2</v>
      </c>
      <c r="T886" s="26">
        <v>-2.1999999999999999E-2</v>
      </c>
      <c r="U886" s="26">
        <v>-2.1000000000000001E-2</v>
      </c>
      <c r="V886" s="26">
        <v>-0.11</v>
      </c>
      <c r="W886" s="26">
        <v>3.2000000000000001E-2</v>
      </c>
      <c r="X886" s="23" t="str">
        <f t="shared" si="53"/>
        <v xml:space="preserve"> </v>
      </c>
      <c r="Y886" s="23">
        <f t="shared" si="54"/>
        <v>7.5743311394357526E-2</v>
      </c>
      <c r="Z886" s="23">
        <f t="shared" si="55"/>
        <v>4.3088790940685184E-2</v>
      </c>
      <c r="AA886" s="48" t="str">
        <f t="shared" si="56"/>
        <v xml:space="preserve"> </v>
      </c>
      <c r="AB886" s="28">
        <v>1.35E-2</v>
      </c>
      <c r="AC886" s="20" t="s">
        <v>660</v>
      </c>
      <c r="AD886" s="26">
        <v>1.35E-2</v>
      </c>
      <c r="AE886" s="26" t="s">
        <v>11</v>
      </c>
    </row>
    <row r="887" spans="1:34" x14ac:dyDescent="0.2">
      <c r="C887" s="19" t="s">
        <v>1166</v>
      </c>
      <c r="D887" s="20" t="s">
        <v>659</v>
      </c>
      <c r="E887" s="60">
        <v>41625</v>
      </c>
      <c r="F887" s="25">
        <v>56</v>
      </c>
      <c r="G887" s="30">
        <v>3</v>
      </c>
      <c r="H887" s="19"/>
      <c r="I887" s="19"/>
      <c r="J887" s="19"/>
      <c r="K887" s="19"/>
      <c r="L887" s="19"/>
      <c r="M887" s="26">
        <v>-1.1000000000000001E-3</v>
      </c>
      <c r="N887" s="26">
        <v>9.5699999999999993E-2</v>
      </c>
      <c r="O887" s="26">
        <v>3.39E-2</v>
      </c>
      <c r="P887" s="26">
        <v>5.2999999999999999E-2</v>
      </c>
      <c r="Q887" s="26">
        <v>2.64E-2</v>
      </c>
      <c r="R887" s="26">
        <v>-5.2499999999999998E-2</v>
      </c>
      <c r="S887" s="26">
        <v>3.1899999999999998E-2</v>
      </c>
      <c r="T887" s="26">
        <v>-1.6E-2</v>
      </c>
      <c r="U887" s="26">
        <v>-1.4999999999999999E-2</v>
      </c>
      <c r="V887" s="26">
        <v>-0.105</v>
      </c>
      <c r="W887" s="26">
        <v>3.7999999999999999E-2</v>
      </c>
      <c r="X887" s="23" t="str">
        <f t="shared" si="53"/>
        <v xml:space="preserve"> </v>
      </c>
      <c r="Y887" s="23" t="str">
        <f t="shared" si="54"/>
        <v xml:space="preserve"> </v>
      </c>
      <c r="Z887" s="23">
        <f t="shared" si="55"/>
        <v>7.6727421354733094E-2</v>
      </c>
      <c r="AA887" s="48" t="str">
        <f t="shared" si="56"/>
        <v xml:space="preserve"> </v>
      </c>
      <c r="AB887" s="29">
        <v>7.4999999999999997E-3</v>
      </c>
      <c r="AC887" s="20" t="s">
        <v>660</v>
      </c>
      <c r="AD887" s="29">
        <v>1.55E-2</v>
      </c>
      <c r="AE887" s="26" t="s">
        <v>11</v>
      </c>
      <c r="AG887" s="33"/>
      <c r="AH887" s="33"/>
    </row>
    <row r="888" spans="1:34" x14ac:dyDescent="0.2">
      <c r="B888" s="44"/>
      <c r="C888" s="19" t="s">
        <v>1041</v>
      </c>
      <c r="D888" s="49" t="s">
        <v>1040</v>
      </c>
      <c r="E888" s="59">
        <v>32507</v>
      </c>
      <c r="F888" s="30">
        <v>143</v>
      </c>
      <c r="G888" s="30">
        <v>4</v>
      </c>
      <c r="H888" s="26">
        <v>0.16400000000000001</v>
      </c>
      <c r="I888" s="26">
        <v>-2.9000000000000001E-2</v>
      </c>
      <c r="J888" s="26">
        <v>0.14199999999999999</v>
      </c>
      <c r="K888" s="26">
        <v>9.6000000000000002E-2</v>
      </c>
      <c r="L888" s="26">
        <v>-1.2999999999999999E-2</v>
      </c>
      <c r="M888" s="26">
        <v>-9.6999999999999989E-2</v>
      </c>
      <c r="N888" s="26">
        <v>0.14099999999999999</v>
      </c>
      <c r="O888" s="26">
        <v>7.1999999999999995E-2</v>
      </c>
      <c r="P888" s="26">
        <v>3.5999999999999997E-2</v>
      </c>
      <c r="Q888" s="26">
        <v>-6.8900000000000003E-2</v>
      </c>
      <c r="R888" s="26">
        <v>3.4599999999999999E-2</v>
      </c>
      <c r="S888" s="26">
        <v>7.1400000000000005E-2</v>
      </c>
      <c r="T888" s="26">
        <v>3.0000000000000001E-3</v>
      </c>
      <c r="U888" s="26">
        <v>2E-3</v>
      </c>
      <c r="V888" s="26">
        <v>-0.11600000000000001</v>
      </c>
      <c r="W888" s="26">
        <v>-4.0000000000000001E-3</v>
      </c>
      <c r="X888" s="23">
        <f t="shared" si="53"/>
        <v>0.45913225260497348</v>
      </c>
      <c r="Y888" s="23">
        <f t="shared" si="54"/>
        <v>0.13046297549538743</v>
      </c>
      <c r="Z888" s="23">
        <f t="shared" si="55"/>
        <v>4.5029706897133037E-2</v>
      </c>
      <c r="AA888" s="48">
        <f t="shared" si="56"/>
        <v>2.3896164344469506E-2</v>
      </c>
      <c r="AB888" s="26">
        <v>9.1000000000000004E-3</v>
      </c>
      <c r="AC888" s="20" t="s">
        <v>11</v>
      </c>
      <c r="AD888" s="26">
        <v>9.1000000000000004E-3</v>
      </c>
      <c r="AE888" s="26" t="s">
        <v>11</v>
      </c>
    </row>
    <row r="889" spans="1:34" x14ac:dyDescent="0.2">
      <c r="B889" s="44"/>
      <c r="C889" s="19" t="s">
        <v>1597</v>
      </c>
      <c r="D889" s="20" t="s">
        <v>1600</v>
      </c>
      <c r="E889" s="59">
        <v>39797</v>
      </c>
      <c r="F889" s="30">
        <v>684</v>
      </c>
      <c r="G889" s="30">
        <v>3</v>
      </c>
      <c r="H889" s="26"/>
      <c r="I889" s="26"/>
      <c r="J889" s="26"/>
      <c r="K889" s="26">
        <v>-3.6999999999999998E-2</v>
      </c>
      <c r="L889" s="26">
        <v>0.189</v>
      </c>
      <c r="M889" s="26">
        <v>6.6000000000000003E-2</v>
      </c>
      <c r="N889" s="26">
        <v>3.9E-2</v>
      </c>
      <c r="O889" s="26">
        <v>-7.0000000000000001E-3</v>
      </c>
      <c r="P889" s="26">
        <v>9.7000000000000003E-2</v>
      </c>
      <c r="Q889" s="26">
        <v>7.0999999999999994E-2</v>
      </c>
      <c r="R889" s="26">
        <v>-6.7000000000000004E-2</v>
      </c>
      <c r="S889" s="26">
        <v>0.11799999999999999</v>
      </c>
      <c r="T889" s="26">
        <v>-2.1000000000000001E-2</v>
      </c>
      <c r="U889" s="26">
        <v>1.9E-2</v>
      </c>
      <c r="V889" s="26">
        <v>-0.128</v>
      </c>
      <c r="W889" s="26">
        <v>0.10100000000000001</v>
      </c>
      <c r="X889" s="23" t="str">
        <f t="shared" si="53"/>
        <v xml:space="preserve"> </v>
      </c>
      <c r="Y889" s="23">
        <f t="shared" si="54"/>
        <v>0.47812229586652433</v>
      </c>
      <c r="Z889" s="23">
        <f t="shared" si="55"/>
        <v>0.2909286108002167</v>
      </c>
      <c r="AA889" s="48" t="str">
        <f t="shared" si="56"/>
        <v xml:space="preserve"> </v>
      </c>
      <c r="AB889" s="26">
        <v>9.4999999999999998E-3</v>
      </c>
      <c r="AC889" s="26">
        <v>0.125</v>
      </c>
      <c r="AD889" s="26">
        <v>1.4E-2</v>
      </c>
      <c r="AE889" s="26" t="s">
        <v>11</v>
      </c>
    </row>
    <row r="890" spans="1:34" ht="16" customHeight="1" x14ac:dyDescent="0.2">
      <c r="A890" s="20"/>
      <c r="C890" s="38" t="s">
        <v>1470</v>
      </c>
      <c r="D890" s="20" t="s">
        <v>1602</v>
      </c>
      <c r="E890" s="59">
        <v>42947</v>
      </c>
      <c r="F890" s="30">
        <v>1039</v>
      </c>
      <c r="G890" s="30">
        <v>3</v>
      </c>
      <c r="H890" s="19"/>
      <c r="I890" s="19"/>
      <c r="J890" s="19"/>
      <c r="K890" s="19"/>
      <c r="L890" s="19"/>
      <c r="M890" s="19"/>
      <c r="N890" s="19"/>
      <c r="O890" s="19"/>
      <c r="R890" s="26">
        <v>1.7000000000000001E-2</v>
      </c>
      <c r="S890" s="26">
        <v>0.20929999999999999</v>
      </c>
      <c r="T890" s="26">
        <v>0.10390000000000001</v>
      </c>
      <c r="U890" s="26">
        <v>1.1999999999999999E-3</v>
      </c>
      <c r="V890" s="26">
        <v>-0.13</v>
      </c>
      <c r="W890" s="26">
        <v>0.106</v>
      </c>
      <c r="X890" s="23" t="str">
        <f t="shared" si="53"/>
        <v xml:space="preserve"> </v>
      </c>
      <c r="Y890" s="23" t="str">
        <f t="shared" si="54"/>
        <v xml:space="preserve"> </v>
      </c>
      <c r="Z890" s="23" t="str">
        <f t="shared" si="55"/>
        <v xml:space="preserve"> </v>
      </c>
      <c r="AA890" s="48" t="str">
        <f t="shared" si="56"/>
        <v xml:space="preserve"> </v>
      </c>
      <c r="AB890" s="26">
        <v>1.2E-2</v>
      </c>
      <c r="AC890" s="20" t="s">
        <v>1603</v>
      </c>
      <c r="AD890" s="26">
        <v>1.32E-2</v>
      </c>
      <c r="AE890" s="26" t="s">
        <v>11</v>
      </c>
    </row>
    <row r="891" spans="1:34" x14ac:dyDescent="0.2">
      <c r="B891" s="44"/>
      <c r="C891" s="19" t="s">
        <v>1168</v>
      </c>
      <c r="D891" s="20" t="s">
        <v>1169</v>
      </c>
      <c r="E891" s="59">
        <v>41915</v>
      </c>
      <c r="F891" s="30">
        <v>201</v>
      </c>
      <c r="G891" s="30">
        <v>3</v>
      </c>
      <c r="H891" s="26"/>
      <c r="I891" s="26"/>
      <c r="J891" s="26"/>
      <c r="K891" s="26"/>
      <c r="L891" s="26"/>
      <c r="M891" s="26"/>
      <c r="N891" s="26"/>
      <c r="O891" s="26">
        <v>4.8000000000000001E-2</v>
      </c>
      <c r="P891" s="26">
        <v>0.01</v>
      </c>
      <c r="Q891" s="26">
        <v>4.5999999999999999E-3</v>
      </c>
      <c r="R891" s="26">
        <v>7.1000000000000004E-3</v>
      </c>
      <c r="S891" s="26">
        <v>8.14E-2</v>
      </c>
      <c r="T891" s="26">
        <v>0.04</v>
      </c>
      <c r="U891" s="26">
        <v>-1.2E-2</v>
      </c>
      <c r="V891" s="26">
        <v>-0.222</v>
      </c>
      <c r="W891" s="26">
        <v>7.0000000000000007E-2</v>
      </c>
      <c r="X891" s="23" t="str">
        <f t="shared" si="53"/>
        <v xml:space="preserve"> </v>
      </c>
      <c r="Y891" s="23" t="str">
        <f t="shared" si="54"/>
        <v xml:space="preserve"> </v>
      </c>
      <c r="Z891" s="23" t="str">
        <f t="shared" si="55"/>
        <v xml:space="preserve"> </v>
      </c>
      <c r="AA891" s="48" t="str">
        <f t="shared" si="56"/>
        <v xml:space="preserve"> </v>
      </c>
      <c r="AB891" s="26">
        <v>8.0000000000000002E-3</v>
      </c>
      <c r="AC891" s="20" t="s">
        <v>1170</v>
      </c>
      <c r="AD891" s="26">
        <v>1.03E-2</v>
      </c>
      <c r="AE891" s="26" t="s">
        <v>11</v>
      </c>
    </row>
    <row r="892" spans="1:34" x14ac:dyDescent="0.2">
      <c r="C892" s="19" t="s">
        <v>80</v>
      </c>
      <c r="D892" s="20" t="s">
        <v>79</v>
      </c>
      <c r="E892" s="59">
        <v>40421</v>
      </c>
      <c r="F892" s="25">
        <v>2500</v>
      </c>
      <c r="G892" s="25">
        <v>6</v>
      </c>
      <c r="H892" s="28"/>
      <c r="I892" s="26"/>
      <c r="J892" s="26">
        <v>-1.7899999999999999E-2</v>
      </c>
      <c r="K892" s="26">
        <v>-8.5400000000000004E-2</v>
      </c>
      <c r="L892" s="26"/>
      <c r="M892" s="26"/>
      <c r="N892" s="26"/>
      <c r="O892" s="26"/>
      <c r="P892" s="26">
        <v>0.11459999999999999</v>
      </c>
      <c r="Q892" s="26">
        <v>0.14199999999999999</v>
      </c>
      <c r="R892" s="26">
        <v>0.32190000000000002</v>
      </c>
      <c r="S892" s="26">
        <v>0.3291</v>
      </c>
      <c r="T892" s="26">
        <v>-0.35799999999999998</v>
      </c>
      <c r="U892" s="26">
        <v>3.2000000000000001E-2</v>
      </c>
      <c r="V892" s="26">
        <v>0.252</v>
      </c>
      <c r="W892" s="26">
        <v>0.2432</v>
      </c>
      <c r="X892" s="23" t="str">
        <f t="shared" si="53"/>
        <v xml:space="preserve"> </v>
      </c>
      <c r="Y892" s="23" t="str">
        <f t="shared" si="54"/>
        <v xml:space="preserve"> </v>
      </c>
      <c r="Z892" s="23" t="str">
        <f t="shared" si="55"/>
        <v xml:space="preserve"> </v>
      </c>
      <c r="AA892" s="48" t="str">
        <f t="shared" si="56"/>
        <v xml:space="preserve"> </v>
      </c>
      <c r="AB892" s="28">
        <v>1.1900000000000001E-2</v>
      </c>
      <c r="AC892" s="20" t="s">
        <v>773</v>
      </c>
      <c r="AD892" s="26">
        <v>4.41E-2</v>
      </c>
      <c r="AE892" s="29" t="s">
        <v>11</v>
      </c>
    </row>
    <row r="893" spans="1:34" x14ac:dyDescent="0.2">
      <c r="C893" s="19" t="s">
        <v>77</v>
      </c>
      <c r="D893" s="20" t="s">
        <v>78</v>
      </c>
      <c r="E893" s="59">
        <v>40421</v>
      </c>
      <c r="F893" s="25"/>
      <c r="G893" s="25"/>
      <c r="H893" s="28"/>
      <c r="I893" s="26"/>
      <c r="J893" s="26">
        <v>-1.6E-2</v>
      </c>
      <c r="K893" s="26">
        <v>-8.0699999999999994E-2</v>
      </c>
      <c r="L893" s="26">
        <v>0.36969999999999997</v>
      </c>
      <c r="M893" s="26">
        <v>0.1129</v>
      </c>
      <c r="N893" s="26">
        <v>0.30480000000000002</v>
      </c>
      <c r="O893" s="26">
        <v>0.315</v>
      </c>
      <c r="P893" s="26">
        <v>0.1183</v>
      </c>
      <c r="Q893" s="26">
        <v>0.1464</v>
      </c>
      <c r="R893" s="26">
        <v>0.32929999999999998</v>
      </c>
      <c r="S893" s="26"/>
      <c r="T893" s="26"/>
      <c r="U893" s="26">
        <v>4.02E-2</v>
      </c>
      <c r="V893" s="26">
        <v>0.2596</v>
      </c>
      <c r="W893" s="26">
        <v>0.2641</v>
      </c>
      <c r="X893" s="23" t="str">
        <f t="shared" si="53"/>
        <v xml:space="preserve"> </v>
      </c>
      <c r="Y893" s="23" t="str">
        <f t="shared" si="54"/>
        <v xml:space="preserve"> </v>
      </c>
      <c r="Z893" s="23" t="str">
        <f t="shared" si="55"/>
        <v xml:space="preserve"> </v>
      </c>
      <c r="AA893" s="48" t="str">
        <f t="shared" si="56"/>
        <v xml:space="preserve"> </v>
      </c>
      <c r="AB893" s="28">
        <v>7.0000000000000001E-3</v>
      </c>
      <c r="AC893" s="20" t="s">
        <v>9</v>
      </c>
      <c r="AD893" s="26">
        <v>5.7500000000000002E-2</v>
      </c>
      <c r="AE893" s="29" t="s">
        <v>11</v>
      </c>
    </row>
    <row r="894" spans="1:34" x14ac:dyDescent="0.2">
      <c r="C894" s="19" t="s">
        <v>89</v>
      </c>
      <c r="D894" s="20" t="s">
        <v>91</v>
      </c>
      <c r="E894" s="60">
        <v>40618</v>
      </c>
      <c r="F894" s="25">
        <v>275</v>
      </c>
      <c r="G894" s="25"/>
      <c r="H894" s="19"/>
      <c r="I894" s="19"/>
      <c r="J894" s="19"/>
      <c r="K894" s="32">
        <v>-0.16200000000000001</v>
      </c>
      <c r="L894" s="26">
        <v>0.38140000000000002</v>
      </c>
      <c r="M894" s="26">
        <v>0.2019</v>
      </c>
      <c r="N894" s="26">
        <v>0.129</v>
      </c>
      <c r="O894" s="26">
        <v>0.25330000000000003</v>
      </c>
      <c r="P894" s="26">
        <v>8.1299999999999997E-2</v>
      </c>
      <c r="Q894" s="26">
        <v>0.19220000000000001</v>
      </c>
      <c r="R894" s="26">
        <v>0.2787</v>
      </c>
      <c r="S894" s="26">
        <v>0.39</v>
      </c>
      <c r="T894" s="26">
        <v>-0.46899999999999997</v>
      </c>
      <c r="U894" s="26">
        <v>5.8999999999999997E-2</v>
      </c>
      <c r="V894" s="26">
        <v>0.35899999999999999</v>
      </c>
      <c r="W894" s="26">
        <v>0.20499999999999999</v>
      </c>
      <c r="X894" s="23" t="str">
        <f t="shared" si="53"/>
        <v xml:space="preserve"> </v>
      </c>
      <c r="Y894" s="23">
        <f t="shared" si="54"/>
        <v>3.1539049793319114</v>
      </c>
      <c r="Z894" s="23">
        <f t="shared" si="55"/>
        <v>2.5883358787995094</v>
      </c>
      <c r="AA894" s="48" t="str">
        <f t="shared" si="56"/>
        <v xml:space="preserve"> </v>
      </c>
      <c r="AB894" s="26">
        <v>0.01</v>
      </c>
      <c r="AC894" s="20" t="s">
        <v>9</v>
      </c>
      <c r="AD894" s="26">
        <v>0.01</v>
      </c>
      <c r="AE894" s="33" t="s">
        <v>11</v>
      </c>
    </row>
    <row r="895" spans="1:34" x14ac:dyDescent="0.2">
      <c r="C895" s="19" t="s">
        <v>90</v>
      </c>
      <c r="D895" s="20" t="s">
        <v>92</v>
      </c>
      <c r="E895" s="60">
        <v>40618</v>
      </c>
      <c r="F895" s="33"/>
      <c r="G895" s="33"/>
      <c r="H895" s="19"/>
      <c r="I895" s="19"/>
      <c r="J895" s="19"/>
      <c r="K895" s="32">
        <v>-0.15909999999999999</v>
      </c>
      <c r="L895" s="26">
        <v>0.38990000000000002</v>
      </c>
      <c r="M895" s="26">
        <v>0.20469999999999999</v>
      </c>
      <c r="N895" s="26">
        <v>0.13339999999999999</v>
      </c>
      <c r="O895" s="26">
        <v>0.25340000000000001</v>
      </c>
      <c r="P895" s="26">
        <v>8.4500000000000006E-2</v>
      </c>
      <c r="Q895" s="26">
        <v>0.19700000000000001</v>
      </c>
      <c r="R895" s="26">
        <v>0.28349999999999997</v>
      </c>
      <c r="S895" s="26"/>
      <c r="T895" s="26"/>
      <c r="U895" s="26"/>
      <c r="V895" s="26"/>
      <c r="W895" s="26"/>
      <c r="X895" s="23" t="str">
        <f t="shared" si="53"/>
        <v xml:space="preserve"> </v>
      </c>
      <c r="Y895" s="23" t="str">
        <f t="shared" si="54"/>
        <v xml:space="preserve"> </v>
      </c>
      <c r="Z895" s="23" t="str">
        <f t="shared" si="55"/>
        <v xml:space="preserve"> </v>
      </c>
      <c r="AA895" s="48" t="str">
        <f t="shared" si="56"/>
        <v xml:space="preserve"> </v>
      </c>
      <c r="AB895" s="26">
        <v>7.0000000000000001E-3</v>
      </c>
      <c r="AC895" s="20" t="s">
        <v>9</v>
      </c>
      <c r="AD895" s="26">
        <v>5.6800000000000003E-2</v>
      </c>
      <c r="AE895" s="33" t="s">
        <v>11</v>
      </c>
    </row>
    <row r="896" spans="1:34" x14ac:dyDescent="0.2">
      <c r="C896" s="19" t="s">
        <v>83</v>
      </c>
      <c r="D896" s="20" t="s">
        <v>86</v>
      </c>
      <c r="E896" s="59">
        <v>40413</v>
      </c>
      <c r="F896" s="25">
        <v>540</v>
      </c>
      <c r="G896" s="25">
        <v>3</v>
      </c>
      <c r="H896" s="28"/>
      <c r="I896" s="26"/>
      <c r="J896" s="26">
        <v>4.1000000000000003E-3</v>
      </c>
      <c r="K896" s="26">
        <v>-3.0300000000000001E-2</v>
      </c>
      <c r="L896" s="26">
        <v>0.1163</v>
      </c>
      <c r="M896" s="26">
        <v>0.05</v>
      </c>
      <c r="N896" s="26">
        <v>3.0800000000000001E-2</v>
      </c>
      <c r="O896" s="26">
        <v>5.8700000000000002E-2</v>
      </c>
      <c r="P896" s="26">
        <v>1.55E-2</v>
      </c>
      <c r="Q896" s="26">
        <v>4.3299999999999998E-2</v>
      </c>
      <c r="R896" s="26">
        <v>4.8500000000000001E-2</v>
      </c>
      <c r="S896" s="26">
        <v>6.9199999999999998E-2</v>
      </c>
      <c r="T896" s="26">
        <v>-9.1999999999999998E-2</v>
      </c>
      <c r="U896" s="26">
        <v>1.4999999999999999E-2</v>
      </c>
      <c r="V896" s="26">
        <v>4.9000000000000002E-2</v>
      </c>
      <c r="W896" s="26"/>
      <c r="X896" s="23" t="str">
        <f t="shared" si="53"/>
        <v xml:space="preserve"> </v>
      </c>
      <c r="Y896" s="23" t="str">
        <f t="shared" si="54"/>
        <v xml:space="preserve"> </v>
      </c>
      <c r="Z896" s="23" t="str">
        <f t="shared" si="55"/>
        <v xml:space="preserve"> </v>
      </c>
      <c r="AA896" s="48" t="str">
        <f t="shared" si="56"/>
        <v xml:space="preserve"> </v>
      </c>
      <c r="AB896" s="28">
        <v>8.5000000000000006E-3</v>
      </c>
      <c r="AC896" s="20" t="s">
        <v>903</v>
      </c>
      <c r="AD896" s="26">
        <v>2.12E-2</v>
      </c>
      <c r="AE896" s="29" t="s">
        <v>11</v>
      </c>
    </row>
    <row r="897" spans="1:36" x14ac:dyDescent="0.2">
      <c r="C897" s="19" t="s">
        <v>84</v>
      </c>
      <c r="D897" s="20" t="s">
        <v>85</v>
      </c>
      <c r="E897" s="59">
        <v>40413</v>
      </c>
      <c r="F897" s="25">
        <v>540</v>
      </c>
      <c r="G897" s="25">
        <v>3</v>
      </c>
      <c r="H897" s="28"/>
      <c r="I897" s="26"/>
      <c r="J897" s="26">
        <v>6.8999999999999999E-3</v>
      </c>
      <c r="K897" s="26">
        <v>-2.7300000000000001E-2</v>
      </c>
      <c r="L897" s="26">
        <v>0.1153</v>
      </c>
      <c r="M897" s="26">
        <v>5.2400000000000002E-2</v>
      </c>
      <c r="N897" s="26">
        <v>3.5099999999999999E-2</v>
      </c>
      <c r="O897" s="26">
        <v>6.3299999999999995E-2</v>
      </c>
      <c r="P897" s="26">
        <v>2.06E-2</v>
      </c>
      <c r="Q897" s="46">
        <v>4.8300000000000003E-2</v>
      </c>
      <c r="R897" s="46">
        <v>6.0299999999999999E-2</v>
      </c>
      <c r="S897" s="46"/>
      <c r="T897" s="46"/>
      <c r="U897" s="46"/>
      <c r="V897" s="46"/>
      <c r="W897" s="46"/>
      <c r="X897" s="23" t="str">
        <f t="shared" si="53"/>
        <v xml:space="preserve"> </v>
      </c>
      <c r="Y897" s="23" t="str">
        <f t="shared" si="54"/>
        <v xml:space="preserve"> </v>
      </c>
      <c r="Z897" s="23" t="str">
        <f t="shared" si="55"/>
        <v xml:space="preserve"> </v>
      </c>
      <c r="AA897" s="48" t="str">
        <f t="shared" si="56"/>
        <v xml:space="preserve"> </v>
      </c>
      <c r="AB897" s="28">
        <v>3.5000000000000001E-3</v>
      </c>
      <c r="AC897" s="20" t="s">
        <v>903</v>
      </c>
      <c r="AD897" s="26">
        <v>1.47E-2</v>
      </c>
      <c r="AE897" s="29" t="s">
        <v>11</v>
      </c>
    </row>
    <row r="898" spans="1:36" x14ac:dyDescent="0.2">
      <c r="C898" s="19" t="s">
        <v>1810</v>
      </c>
      <c r="E898" s="59">
        <v>75192</v>
      </c>
      <c r="F898" s="25">
        <v>108.28</v>
      </c>
      <c r="G898" s="25"/>
      <c r="H898" s="28"/>
      <c r="I898" s="26"/>
      <c r="J898" s="26"/>
      <c r="K898" s="26"/>
      <c r="L898" s="26"/>
      <c r="M898" s="26"/>
      <c r="N898" s="26"/>
      <c r="O898" s="26"/>
      <c r="P898" s="26">
        <v>1.9099999999999999E-2</v>
      </c>
      <c r="Q898" s="26">
        <v>4.3400000000000001E-2</v>
      </c>
      <c r="R898" s="26"/>
      <c r="S898" s="26"/>
      <c r="T898" s="26"/>
      <c r="U898" s="26"/>
      <c r="V898" s="26"/>
      <c r="W898" s="26"/>
      <c r="X898" s="23" t="str">
        <f t="shared" si="53"/>
        <v xml:space="preserve"> </v>
      </c>
      <c r="Y898" s="23" t="str">
        <f t="shared" si="54"/>
        <v xml:space="preserve"> </v>
      </c>
      <c r="Z898" s="23" t="str">
        <f t="shared" si="55"/>
        <v xml:space="preserve"> </v>
      </c>
      <c r="AA898" s="48" t="str">
        <f t="shared" si="56"/>
        <v xml:space="preserve"> </v>
      </c>
      <c r="AB898" s="27"/>
      <c r="AD898" s="26"/>
      <c r="AE898" s="29" t="s">
        <v>11</v>
      </c>
    </row>
    <row r="899" spans="1:36" x14ac:dyDescent="0.2">
      <c r="C899" s="19" t="s">
        <v>1809</v>
      </c>
      <c r="D899" s="20" t="s">
        <v>82</v>
      </c>
      <c r="E899" s="59">
        <v>40648</v>
      </c>
      <c r="F899" s="25">
        <v>108</v>
      </c>
      <c r="G899" s="25"/>
      <c r="H899" s="28"/>
      <c r="I899" s="26"/>
      <c r="J899" s="26"/>
      <c r="K899" s="26"/>
      <c r="L899" s="26">
        <v>1.9E-2</v>
      </c>
      <c r="M899" s="26">
        <v>3.6999999999999998E-2</v>
      </c>
      <c r="N899" s="26">
        <v>1.9E-2</v>
      </c>
      <c r="O899" s="26">
        <v>6.4000000000000001E-2</v>
      </c>
      <c r="P899" s="26">
        <v>2.2100000000000002E-2</v>
      </c>
      <c r="Q899" s="26">
        <v>4.6199999999999998E-2</v>
      </c>
      <c r="R899" s="26">
        <v>4.3999999999999997E-2</v>
      </c>
      <c r="S899" s="26">
        <v>9.4E-2</v>
      </c>
      <c r="T899" s="26">
        <v>-4.0000000000000001E-3</v>
      </c>
      <c r="U899" s="26">
        <v>1.2E-2</v>
      </c>
      <c r="V899" s="26">
        <v>-2.5000000000000001E-2</v>
      </c>
      <c r="W899" s="26"/>
      <c r="X899" s="23" t="str">
        <f t="shared" si="53"/>
        <v xml:space="preserve"> </v>
      </c>
      <c r="Y899" s="23" t="str">
        <f t="shared" si="54"/>
        <v xml:space="preserve"> </v>
      </c>
      <c r="Z899" s="23" t="str">
        <f t="shared" si="55"/>
        <v xml:space="preserve"> </v>
      </c>
      <c r="AA899" s="48" t="str">
        <f t="shared" si="56"/>
        <v xml:space="preserve"> </v>
      </c>
      <c r="AB899" s="28">
        <v>2.3999999999999998E-3</v>
      </c>
      <c r="AC899" s="20" t="s">
        <v>9</v>
      </c>
      <c r="AD899" s="26">
        <v>1.0800000000000001E-2</v>
      </c>
      <c r="AE899" s="29" t="s">
        <v>11</v>
      </c>
    </row>
    <row r="900" spans="1:36" x14ac:dyDescent="0.2">
      <c r="C900" s="19" t="s">
        <v>1789</v>
      </c>
      <c r="D900" s="20" t="s">
        <v>1199</v>
      </c>
      <c r="E900" s="60">
        <v>42342</v>
      </c>
      <c r="F900" s="30">
        <v>82</v>
      </c>
      <c r="G900" s="30">
        <v>2</v>
      </c>
      <c r="H900" s="19"/>
      <c r="I900" s="19"/>
      <c r="J900" s="19"/>
      <c r="K900" s="19"/>
      <c r="L900" s="19"/>
      <c r="M900" s="19"/>
      <c r="N900" s="19"/>
      <c r="O900" s="19"/>
      <c r="P900" s="26">
        <v>4.5999999999999999E-2</v>
      </c>
      <c r="Q900" s="26">
        <v>3.6999999999999998E-2</v>
      </c>
      <c r="R900" s="26">
        <v>-6.4000000000000001E-2</v>
      </c>
      <c r="S900" s="26">
        <v>6.4000000000000001E-2</v>
      </c>
      <c r="T900" s="26">
        <v>1.0999999999999999E-2</v>
      </c>
      <c r="U900" s="26">
        <v>1.6E-2</v>
      </c>
      <c r="V900" s="26"/>
      <c r="W900" s="26"/>
      <c r="X900" s="23" t="str">
        <f t="shared" si="53"/>
        <v xml:space="preserve"> </v>
      </c>
      <c r="Y900" s="23" t="str">
        <f t="shared" si="54"/>
        <v xml:space="preserve"> </v>
      </c>
      <c r="Z900" s="23" t="str">
        <f t="shared" si="55"/>
        <v xml:space="preserve"> </v>
      </c>
      <c r="AA900" s="48" t="str">
        <f t="shared" si="56"/>
        <v xml:space="preserve"> </v>
      </c>
      <c r="AB900" s="26">
        <v>1.2E-2</v>
      </c>
      <c r="AC900" s="20" t="s">
        <v>1200</v>
      </c>
      <c r="AE900" s="20" t="s">
        <v>11</v>
      </c>
    </row>
    <row r="901" spans="1:36" x14ac:dyDescent="0.2">
      <c r="B901" s="44"/>
      <c r="C901" s="19" t="s">
        <v>1150</v>
      </c>
      <c r="D901" s="20" t="s">
        <v>1149</v>
      </c>
      <c r="E901" s="59">
        <v>33147</v>
      </c>
      <c r="F901" s="30">
        <v>326</v>
      </c>
      <c r="G901" s="30">
        <v>3</v>
      </c>
      <c r="H901" s="26">
        <v>-5.2999999999999999E-2</v>
      </c>
      <c r="I901" s="26">
        <v>0.14899999999999999</v>
      </c>
      <c r="J901" s="26">
        <v>6.7000000000000004E-2</v>
      </c>
      <c r="K901" s="26">
        <v>3.7999999999999999E-2</v>
      </c>
      <c r="L901" s="26">
        <v>5.1999999999999998E-2</v>
      </c>
      <c r="M901" s="26">
        <v>-3.3000000000000002E-2</v>
      </c>
      <c r="N901" s="26">
        <v>-1.2E-2</v>
      </c>
      <c r="O901" s="26">
        <v>-5.3999999999999999E-2</v>
      </c>
      <c r="P901" s="26">
        <v>1.7999999999999999E-2</v>
      </c>
      <c r="Q901" s="26">
        <v>7.4999999999999997E-2</v>
      </c>
      <c r="R901" s="26">
        <v>-8.9999999999999993E-3</v>
      </c>
      <c r="S901" s="26">
        <v>7.0999999999999994E-2</v>
      </c>
      <c r="T901" s="26">
        <v>0.12</v>
      </c>
      <c r="U901" s="26"/>
      <c r="V901" s="26"/>
      <c r="W901" s="26"/>
      <c r="X901" s="23" t="str">
        <f t="shared" si="53"/>
        <v xml:space="preserve"> </v>
      </c>
      <c r="Y901" s="23" t="str">
        <f t="shared" si="54"/>
        <v xml:space="preserve"> </v>
      </c>
      <c r="Z901" s="23" t="str">
        <f t="shared" si="55"/>
        <v xml:space="preserve"> </v>
      </c>
      <c r="AA901" s="48" t="str">
        <f t="shared" si="56"/>
        <v xml:space="preserve"> </v>
      </c>
      <c r="AB901" s="26">
        <v>7.4999999999999997E-3</v>
      </c>
      <c r="AC901" s="20" t="s">
        <v>11</v>
      </c>
      <c r="AD901" s="26">
        <v>1.0800000000000001E-2</v>
      </c>
      <c r="AE901" s="26" t="s">
        <v>11</v>
      </c>
    </row>
    <row r="902" spans="1:36" x14ac:dyDescent="0.2">
      <c r="B902" s="44"/>
      <c r="E902" s="59"/>
      <c r="F902" s="30"/>
      <c r="G902" s="30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3" t="str">
        <f t="shared" si="53"/>
        <v xml:space="preserve"> </v>
      </c>
      <c r="Y902" s="23" t="str">
        <f t="shared" si="54"/>
        <v xml:space="preserve"> </v>
      </c>
      <c r="Z902" s="23" t="str">
        <f t="shared" si="55"/>
        <v xml:space="preserve"> </v>
      </c>
      <c r="AA902" s="48" t="str">
        <f t="shared" si="56"/>
        <v xml:space="preserve"> </v>
      </c>
      <c r="AB902" s="26"/>
      <c r="AD902" s="26"/>
      <c r="AE902" s="26"/>
    </row>
    <row r="903" spans="1:36" x14ac:dyDescent="0.2">
      <c r="B903" s="44"/>
      <c r="E903" s="59"/>
      <c r="F903" s="30"/>
      <c r="G903" s="30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3" t="str">
        <f t="shared" si="53"/>
        <v xml:space="preserve"> </v>
      </c>
      <c r="Y903" s="23" t="str">
        <f t="shared" si="54"/>
        <v xml:space="preserve"> </v>
      </c>
      <c r="Z903" s="23" t="str">
        <f t="shared" si="55"/>
        <v xml:space="preserve"> </v>
      </c>
      <c r="AA903" s="48" t="str">
        <f t="shared" si="56"/>
        <v xml:space="preserve"> </v>
      </c>
      <c r="AB903" s="26"/>
      <c r="AD903" s="26"/>
      <c r="AE903" s="26"/>
    </row>
    <row r="904" spans="1:36" x14ac:dyDescent="0.2">
      <c r="A904" s="1" t="s">
        <v>1685</v>
      </c>
      <c r="X904" s="23" t="str">
        <f t="shared" ref="X904:X967" si="57" xml:space="preserve">
IF(
COUNTBLANK(H904:W904)&gt;0," ",
((1+H904)*(1+I904)*(1+J904)*(1+K904)*(1+L904)*(1+M904)*(1+N904)*(1+O904)*(1+P904)*(1+Q904)*(1+R904)*(1+S904)*(1+T904)*(1+U904)*(1+V904)*(1+W904))-1
)</f>
        <v xml:space="preserve"> </v>
      </c>
      <c r="Y904" s="23" t="str">
        <f t="shared" ref="Y904:Y967" si="58" xml:space="preserve">
IF(
COUNTBLANK(K904:W904)&gt;0," ",
((1+K904)*(1+L904)*(1+M904)*(1+N904)*(1+O904)*(1+P904)*(1+Q904)*(1+R904)*(1+S904)*(1+T904)*(1+U904)*(1+V904)*(1+W904))-1
)</f>
        <v xml:space="preserve"> </v>
      </c>
      <c r="Z904" s="23" t="str">
        <f t="shared" ref="Z904:Z967" si="59" xml:space="preserve">
IF(
COUNTBLANK(M904:W904)&gt;0," ",
((1+M904)*(1+N904)*(1+O904)*(1+P904)*(1+Q904)*(1+R904)*(1+S904)*(1+T904)*(1+U904)*(1+V904)*(1+W904))-1
)</f>
        <v xml:space="preserve"> </v>
      </c>
      <c r="AA904" s="48" t="str">
        <f t="shared" si="56"/>
        <v xml:space="preserve"> </v>
      </c>
    </row>
    <row r="905" spans="1:36" x14ac:dyDescent="0.2">
      <c r="A905" s="1"/>
      <c r="X905" s="23" t="str">
        <f t="shared" si="57"/>
        <v xml:space="preserve"> </v>
      </c>
      <c r="Y905" s="23" t="str">
        <f t="shared" si="58"/>
        <v xml:space="preserve"> </v>
      </c>
      <c r="Z905" s="23" t="str">
        <f t="shared" si="59"/>
        <v xml:space="preserve"> </v>
      </c>
      <c r="AA905" s="48" t="str">
        <f t="shared" si="56"/>
        <v xml:space="preserve"> </v>
      </c>
    </row>
    <row r="906" spans="1:36" x14ac:dyDescent="0.2">
      <c r="C906" s="19" t="s">
        <v>1850</v>
      </c>
      <c r="D906" s="20" t="s">
        <v>1750</v>
      </c>
      <c r="E906" s="59">
        <v>40492</v>
      </c>
      <c r="F906" s="30">
        <v>665</v>
      </c>
      <c r="G906" s="30">
        <v>5</v>
      </c>
      <c r="H906" s="28"/>
      <c r="I906" s="26"/>
      <c r="J906" s="26"/>
      <c r="K906" s="26">
        <v>0.30199999999999999</v>
      </c>
      <c r="L906" s="26">
        <v>3.2000000000000001E-2</v>
      </c>
      <c r="M906" s="26">
        <v>-0.127</v>
      </c>
      <c r="N906" s="26">
        <v>0.248</v>
      </c>
      <c r="O906" s="26">
        <v>-1.2999999999999999E-2</v>
      </c>
      <c r="P906" s="26">
        <v>1.0999999999999999E-2</v>
      </c>
      <c r="Q906" s="26">
        <v>8.3500000000000005E-2</v>
      </c>
      <c r="R906" s="26">
        <v>-1.6400000000000001E-2</v>
      </c>
      <c r="S906" s="26">
        <v>0.14019999999999999</v>
      </c>
      <c r="T906" s="26">
        <v>0.17599999999999999</v>
      </c>
      <c r="U906" s="26">
        <v>-4.7300000000000002E-2</v>
      </c>
      <c r="V906" s="26">
        <v>-0.29299999999999998</v>
      </c>
      <c r="W906" s="26">
        <v>3.44E-2</v>
      </c>
      <c r="X906" s="23" t="str">
        <f t="shared" si="57"/>
        <v xml:space="preserve"> </v>
      </c>
      <c r="Y906" s="23">
        <f t="shared" si="58"/>
        <v>0.45441285297581002</v>
      </c>
      <c r="Z906" s="23">
        <f t="shared" si="59"/>
        <v>8.2423026125437504E-2</v>
      </c>
      <c r="AA906" s="48" t="str">
        <f t="shared" si="56"/>
        <v xml:space="preserve"> </v>
      </c>
      <c r="AB906" s="28">
        <v>6.9999999999999999E-4</v>
      </c>
      <c r="AC906" s="20" t="s">
        <v>11</v>
      </c>
      <c r="AD906" s="26">
        <v>6.9999999999999999E-4</v>
      </c>
      <c r="AE906" s="26" t="s">
        <v>11</v>
      </c>
    </row>
    <row r="907" spans="1:36" x14ac:dyDescent="0.2">
      <c r="A907" s="1"/>
      <c r="C907" s="19" t="s">
        <v>1838</v>
      </c>
      <c r="D907" s="20" t="s">
        <v>1686</v>
      </c>
      <c r="F907" s="30">
        <v>1991</v>
      </c>
      <c r="T907" s="26">
        <v>8.3000000000000004E-2</v>
      </c>
      <c r="U907" s="26">
        <v>-4.2000000000000003E-2</v>
      </c>
      <c r="V907" s="26">
        <v>-0.17100000000000001</v>
      </c>
      <c r="W907" s="26">
        <v>1.4999999999999999E-2</v>
      </c>
      <c r="X907" s="23" t="str">
        <f t="shared" si="57"/>
        <v xml:space="preserve"> </v>
      </c>
      <c r="Y907" s="23" t="str">
        <f t="shared" si="58"/>
        <v xml:space="preserve"> </v>
      </c>
      <c r="Z907" s="23" t="str">
        <f t="shared" si="59"/>
        <v xml:space="preserve"> </v>
      </c>
      <c r="AA907" s="48" t="str">
        <f t="shared" si="56"/>
        <v xml:space="preserve"> </v>
      </c>
      <c r="AB907" s="26">
        <v>1E-3</v>
      </c>
    </row>
    <row r="908" spans="1:36" x14ac:dyDescent="0.2">
      <c r="A908" s="1"/>
      <c r="X908" s="23" t="str">
        <f t="shared" si="57"/>
        <v xml:space="preserve"> </v>
      </c>
      <c r="Y908" s="23" t="str">
        <f t="shared" si="58"/>
        <v xml:space="preserve"> </v>
      </c>
      <c r="Z908" s="23" t="str">
        <f t="shared" si="59"/>
        <v xml:space="preserve"> </v>
      </c>
      <c r="AA908" s="48" t="str">
        <f t="shared" si="56"/>
        <v xml:space="preserve"> </v>
      </c>
    </row>
    <row r="909" spans="1:36" x14ac:dyDescent="0.2">
      <c r="E909" s="60"/>
      <c r="F909" s="25"/>
      <c r="G909" s="33"/>
      <c r="H909" s="19"/>
      <c r="I909" s="19"/>
      <c r="J909" s="19"/>
      <c r="K909" s="19"/>
      <c r="L909" s="19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3" t="str">
        <f t="shared" si="57"/>
        <v xml:space="preserve"> </v>
      </c>
      <c r="Y909" s="23" t="str">
        <f t="shared" si="58"/>
        <v xml:space="preserve"> </v>
      </c>
      <c r="Z909" s="23" t="str">
        <f t="shared" si="59"/>
        <v xml:space="preserve"> </v>
      </c>
      <c r="AA909" s="48" t="str">
        <f t="shared" si="56"/>
        <v xml:space="preserve"> </v>
      </c>
      <c r="AB909" s="29"/>
      <c r="AD909" s="29"/>
      <c r="AE909" s="26"/>
      <c r="AG909" s="33"/>
      <c r="AH909" s="33"/>
    </row>
    <row r="910" spans="1:36" x14ac:dyDescent="0.2">
      <c r="A910" s="1" t="s">
        <v>741</v>
      </c>
      <c r="E910" s="60"/>
      <c r="F910" s="25"/>
      <c r="G910" s="33"/>
      <c r="H910" s="19"/>
      <c r="I910" s="19"/>
      <c r="J910" s="19"/>
      <c r="K910" s="19"/>
      <c r="L910" s="19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3" t="str">
        <f t="shared" si="57"/>
        <v xml:space="preserve"> </v>
      </c>
      <c r="Y910" s="23" t="str">
        <f t="shared" si="58"/>
        <v xml:space="preserve"> </v>
      </c>
      <c r="Z910" s="23" t="str">
        <f t="shared" si="59"/>
        <v xml:space="preserve"> </v>
      </c>
      <c r="AA910" s="48" t="str">
        <f t="shared" si="56"/>
        <v xml:space="preserve"> </v>
      </c>
      <c r="AB910" s="29"/>
      <c r="AD910" s="29"/>
      <c r="AE910" s="26"/>
      <c r="AG910" s="33"/>
      <c r="AH910" s="33"/>
    </row>
    <row r="911" spans="1:36" x14ac:dyDescent="0.2">
      <c r="E911" s="59"/>
      <c r="F911" s="30"/>
      <c r="G911" s="30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3" t="str">
        <f t="shared" si="57"/>
        <v xml:space="preserve"> </v>
      </c>
      <c r="Y911" s="23" t="str">
        <f t="shared" si="58"/>
        <v xml:space="preserve"> </v>
      </c>
      <c r="Z911" s="23" t="str">
        <f t="shared" si="59"/>
        <v xml:space="preserve"> </v>
      </c>
      <c r="AA911" s="48" t="str">
        <f t="shared" si="56"/>
        <v xml:space="preserve"> </v>
      </c>
      <c r="AB911" s="28"/>
      <c r="AD911" s="26"/>
      <c r="AE911" s="26"/>
    </row>
    <row r="912" spans="1:36" x14ac:dyDescent="0.2">
      <c r="C912" s="19" t="s">
        <v>1837</v>
      </c>
      <c r="D912" s="20" t="s">
        <v>1839</v>
      </c>
      <c r="E912" s="60">
        <v>38443</v>
      </c>
      <c r="F912" s="25">
        <v>842</v>
      </c>
      <c r="G912" s="30">
        <v>3</v>
      </c>
      <c r="H912" s="26"/>
      <c r="I912" s="26"/>
      <c r="J912" s="26"/>
      <c r="K912" s="26"/>
      <c r="L912" s="26"/>
      <c r="M912" s="26"/>
      <c r="N912" s="26"/>
      <c r="O912" s="26"/>
      <c r="P912" s="26"/>
      <c r="Q912" s="41">
        <v>-4.5999999999999999E-3</v>
      </c>
      <c r="R912" s="41">
        <v>2.0000000000000001E-4</v>
      </c>
      <c r="S912" s="41">
        <v>6.8900000000000003E-2</v>
      </c>
      <c r="T912" s="41">
        <v>5.7799999999999997E-2</v>
      </c>
      <c r="U912" s="41">
        <v>-3.4799999999999998E-2</v>
      </c>
      <c r="V912" s="41">
        <v>-0.18049999999999999</v>
      </c>
      <c r="W912" s="41">
        <v>7.0999999999999994E-2</v>
      </c>
      <c r="X912" s="23" t="str">
        <f t="shared" si="57"/>
        <v xml:space="preserve"> </v>
      </c>
      <c r="Y912" s="23" t="str">
        <f t="shared" si="58"/>
        <v xml:space="preserve"> </v>
      </c>
      <c r="Z912" s="23" t="str">
        <f t="shared" si="59"/>
        <v xml:space="preserve"> </v>
      </c>
      <c r="AA912" s="48" t="str">
        <f t="shared" si="56"/>
        <v xml:space="preserve"> </v>
      </c>
      <c r="AB912" s="29">
        <v>3.8E-3</v>
      </c>
      <c r="AC912" s="28" t="s">
        <v>11</v>
      </c>
      <c r="AD912" s="29">
        <v>3.8E-3</v>
      </c>
      <c r="AE912" s="20" t="s">
        <v>11</v>
      </c>
      <c r="AF912" s="33"/>
      <c r="AI912" s="29"/>
      <c r="AJ912" s="33"/>
    </row>
    <row r="913" spans="1:36" x14ac:dyDescent="0.2">
      <c r="C913" s="19" t="s">
        <v>1033</v>
      </c>
      <c r="D913" s="20" t="s">
        <v>1034</v>
      </c>
      <c r="E913" s="60">
        <v>26882</v>
      </c>
      <c r="F913" s="25">
        <v>38</v>
      </c>
      <c r="G913" s="30">
        <v>3</v>
      </c>
      <c r="H913" s="26">
        <v>4.9000000000000002E-2</v>
      </c>
      <c r="I913" s="26">
        <v>0.108</v>
      </c>
      <c r="J913" s="26">
        <v>3.7999999999999999E-2</v>
      </c>
      <c r="K913" s="26">
        <v>5.1999999999999998E-2</v>
      </c>
      <c r="L913" s="26">
        <v>0.13900000000000001</v>
      </c>
      <c r="M913" s="26">
        <v>2.4E-2</v>
      </c>
      <c r="N913" s="26">
        <v>0.154</v>
      </c>
      <c r="O913" s="26">
        <v>8.0000000000000002E-3</v>
      </c>
      <c r="P913" s="26">
        <v>3.7999999999999999E-2</v>
      </c>
      <c r="Q913" s="41">
        <v>1.72E-2</v>
      </c>
      <c r="R913" s="41">
        <v>-6.4000000000000003E-3</v>
      </c>
      <c r="S913" s="41">
        <v>7.7100000000000002E-2</v>
      </c>
      <c r="T913" s="41">
        <v>5.2999999999999999E-2</v>
      </c>
      <c r="U913" s="41">
        <v>-2.3E-2</v>
      </c>
      <c r="V913" s="41">
        <v>-0.19900000000000001</v>
      </c>
      <c r="W913" s="41">
        <v>9.7000000000000003E-2</v>
      </c>
      <c r="X913" s="23">
        <f t="shared" si="57"/>
        <v>0.75894295890048058</v>
      </c>
      <c r="Y913" s="23">
        <f t="shared" si="58"/>
        <v>0.45793832939072199</v>
      </c>
      <c r="Z913" s="23">
        <f t="shared" si="59"/>
        <v>0.21674533510377159</v>
      </c>
      <c r="AA913" s="48">
        <f t="shared" si="56"/>
        <v>3.5924810864682355E-2</v>
      </c>
      <c r="AB913" s="29">
        <v>5.8999999999999999E-3</v>
      </c>
      <c r="AC913" s="28" t="s">
        <v>11</v>
      </c>
      <c r="AD913" s="29">
        <v>5.8999999999999999E-3</v>
      </c>
      <c r="AE913" s="20" t="s">
        <v>11</v>
      </c>
      <c r="AF913" s="33"/>
      <c r="AI913" s="29"/>
      <c r="AJ913" s="33"/>
    </row>
    <row r="914" spans="1:36" x14ac:dyDescent="0.2">
      <c r="C914" s="19" t="s">
        <v>1035</v>
      </c>
      <c r="D914" s="20" t="s">
        <v>1036</v>
      </c>
      <c r="E914" s="60">
        <v>36164</v>
      </c>
      <c r="F914" s="25">
        <v>4632</v>
      </c>
      <c r="G914" s="30">
        <v>3</v>
      </c>
      <c r="H914" s="26">
        <v>5.2999999999999999E-2</v>
      </c>
      <c r="I914" s="26">
        <v>9.4E-2</v>
      </c>
      <c r="J914" s="26">
        <v>1.2E-2</v>
      </c>
      <c r="K914" s="26">
        <v>1.4E-2</v>
      </c>
      <c r="L914" s="26">
        <v>0.06</v>
      </c>
      <c r="M914" s="26">
        <v>1.9E-2</v>
      </c>
      <c r="N914" s="26">
        <v>2.4E-2</v>
      </c>
      <c r="O914" s="26">
        <v>7.0000000000000001E-3</v>
      </c>
      <c r="P914" s="26">
        <v>6.0000000000000001E-3</v>
      </c>
      <c r="Q914" s="41">
        <v>3.0999999999999999E-3</v>
      </c>
      <c r="R914" s="41">
        <v>-1.5599999999999999E-2</v>
      </c>
      <c r="S914" s="41">
        <v>5.1000000000000004E-3</v>
      </c>
      <c r="T914" s="41">
        <v>3.0000000000000001E-3</v>
      </c>
      <c r="U914" s="41">
        <v>-1.4E-2</v>
      </c>
      <c r="V914" s="41">
        <v>-5.6000000000000001E-2</v>
      </c>
      <c r="W914" s="41">
        <v>4.2000000000000003E-2</v>
      </c>
      <c r="X914" s="23">
        <f t="shared" si="57"/>
        <v>0.2788343336368142</v>
      </c>
      <c r="Y914" s="23">
        <f t="shared" si="58"/>
        <v>9.6953155652566236E-2</v>
      </c>
      <c r="Z914" s="23">
        <f t="shared" si="59"/>
        <v>2.0573439444537156E-2</v>
      </c>
      <c r="AA914" s="48">
        <f t="shared" si="56"/>
        <v>1.5490565639728393E-2</v>
      </c>
      <c r="AB914" s="29">
        <v>8.9999999999999993E-3</v>
      </c>
      <c r="AC914" s="28" t="s">
        <v>11</v>
      </c>
      <c r="AD914" s="29">
        <v>8.9999999999999993E-3</v>
      </c>
      <c r="AE914" s="20" t="s">
        <v>11</v>
      </c>
      <c r="AF914" s="33"/>
      <c r="AI914" s="29"/>
      <c r="AJ914" s="33"/>
    </row>
    <row r="915" spans="1:36" x14ac:dyDescent="0.2">
      <c r="C915" s="19" t="s">
        <v>742</v>
      </c>
      <c r="D915" s="20" t="s">
        <v>740</v>
      </c>
      <c r="E915" s="60">
        <v>37803</v>
      </c>
      <c r="F915" s="25">
        <v>55</v>
      </c>
      <c r="G915" s="30">
        <v>3</v>
      </c>
      <c r="H915" s="26">
        <v>0.112</v>
      </c>
      <c r="I915" s="26">
        <v>4.4999999999999998E-2</v>
      </c>
      <c r="J915" s="26">
        <v>-1.4E-2</v>
      </c>
      <c r="K915" s="26">
        <v>4.2999999999999997E-2</v>
      </c>
      <c r="L915" s="26">
        <v>0.13300000000000001</v>
      </c>
      <c r="M915" s="26">
        <v>3.5900000000000001E-2</v>
      </c>
      <c r="N915" s="26">
        <v>0.17399999999999999</v>
      </c>
      <c r="O915" s="26">
        <v>2.1299999999999999E-2</v>
      </c>
      <c r="P915" s="26">
        <v>2.9499999999999998E-2</v>
      </c>
      <c r="Q915" s="41">
        <v>1.55E-2</v>
      </c>
      <c r="R915" s="41"/>
      <c r="S915" s="41"/>
      <c r="T915" s="41"/>
      <c r="U915" s="41"/>
      <c r="V915" s="41"/>
      <c r="W915" s="41"/>
      <c r="X915" s="23" t="str">
        <f t="shared" si="57"/>
        <v xml:space="preserve"> </v>
      </c>
      <c r="Y915" s="23" t="str">
        <f t="shared" si="58"/>
        <v xml:space="preserve"> </v>
      </c>
      <c r="Z915" s="23" t="str">
        <f t="shared" si="59"/>
        <v xml:space="preserve"> </v>
      </c>
      <c r="AA915" s="48" t="str">
        <f t="shared" si="56"/>
        <v xml:space="preserve"> </v>
      </c>
      <c r="AB915" s="29">
        <v>2.5999999999999999E-3</v>
      </c>
      <c r="AC915" s="28" t="s">
        <v>11</v>
      </c>
      <c r="AD915" s="29">
        <v>2.5999999999999999E-3</v>
      </c>
      <c r="AE915" s="20" t="s">
        <v>11</v>
      </c>
      <c r="AF915" s="33"/>
      <c r="AI915" s="29"/>
      <c r="AJ915" s="33"/>
    </row>
    <row r="916" spans="1:36" x14ac:dyDescent="0.2">
      <c r="E916" s="60"/>
      <c r="F916" s="25"/>
      <c r="G916" s="33"/>
      <c r="H916" s="32"/>
      <c r="I916" s="32"/>
      <c r="J916" s="32"/>
      <c r="K916" s="32"/>
      <c r="L916" s="32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3" t="str">
        <f t="shared" si="57"/>
        <v xml:space="preserve"> </v>
      </c>
      <c r="Y916" s="23" t="str">
        <f t="shared" si="58"/>
        <v xml:space="preserve"> </v>
      </c>
      <c r="Z916" s="23" t="str">
        <f t="shared" si="59"/>
        <v xml:space="preserve"> </v>
      </c>
      <c r="AA916" s="48" t="str">
        <f t="shared" si="56"/>
        <v xml:space="preserve"> </v>
      </c>
      <c r="AC916" s="35"/>
      <c r="AD916" s="29"/>
      <c r="AF916" s="33"/>
      <c r="AI916" s="29"/>
      <c r="AJ916" s="33"/>
    </row>
    <row r="917" spans="1:36" x14ac:dyDescent="0.2">
      <c r="A917" s="1" t="s">
        <v>754</v>
      </c>
      <c r="E917" s="60"/>
      <c r="F917" s="25"/>
      <c r="G917" s="33"/>
      <c r="H917" s="32"/>
      <c r="I917" s="32"/>
      <c r="J917" s="32"/>
      <c r="K917" s="32"/>
      <c r="L917" s="32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3" t="str">
        <f t="shared" si="57"/>
        <v xml:space="preserve"> </v>
      </c>
      <c r="Y917" s="23" t="str">
        <f t="shared" si="58"/>
        <v xml:space="preserve"> </v>
      </c>
      <c r="Z917" s="23" t="str">
        <f t="shared" si="59"/>
        <v xml:space="preserve"> </v>
      </c>
      <c r="AA917" s="48" t="str">
        <f t="shared" si="56"/>
        <v xml:space="preserve"> </v>
      </c>
      <c r="AC917" s="35"/>
      <c r="AD917" s="29"/>
      <c r="AF917" s="33"/>
      <c r="AI917" s="29"/>
      <c r="AJ917" s="33"/>
    </row>
    <row r="918" spans="1:36" x14ac:dyDescent="0.2">
      <c r="E918" s="60"/>
      <c r="F918" s="25"/>
      <c r="G918" s="33"/>
      <c r="H918" s="32"/>
      <c r="I918" s="32"/>
      <c r="J918" s="32"/>
      <c r="K918" s="32"/>
      <c r="L918" s="32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3" t="str">
        <f t="shared" si="57"/>
        <v xml:space="preserve"> </v>
      </c>
      <c r="Y918" s="23" t="str">
        <f t="shared" si="58"/>
        <v xml:space="preserve"> </v>
      </c>
      <c r="Z918" s="23" t="str">
        <f t="shared" si="59"/>
        <v xml:space="preserve"> </v>
      </c>
      <c r="AA918" s="48" t="str">
        <f t="shared" si="56"/>
        <v xml:space="preserve"> </v>
      </c>
      <c r="AC918" s="35"/>
      <c r="AD918" s="29"/>
      <c r="AF918" s="33"/>
      <c r="AI918" s="29"/>
      <c r="AJ918" s="33"/>
    </row>
    <row r="919" spans="1:36" x14ac:dyDescent="0.2">
      <c r="C919" s="19" t="s">
        <v>756</v>
      </c>
      <c r="D919" s="20" t="s">
        <v>755</v>
      </c>
      <c r="E919" s="60">
        <v>41691</v>
      </c>
      <c r="F919" s="25">
        <v>165</v>
      </c>
      <c r="G919" s="30">
        <v>4</v>
      </c>
      <c r="H919" s="19"/>
      <c r="I919" s="19"/>
      <c r="J919" s="19"/>
      <c r="K919" s="19"/>
      <c r="L919" s="19"/>
      <c r="N919" s="28">
        <v>-0.125</v>
      </c>
      <c r="O919" s="28">
        <v>-3.0499999999999999E-2</v>
      </c>
      <c r="P919" s="28">
        <v>-8.5400000000000004E-2</v>
      </c>
      <c r="Q919" s="41">
        <v>-2.5000000000000001E-2</v>
      </c>
      <c r="R919" s="41"/>
      <c r="S919" s="41"/>
      <c r="T919" s="41"/>
      <c r="U919" s="41"/>
      <c r="V919" s="41"/>
      <c r="W919" s="41"/>
      <c r="X919" s="23" t="str">
        <f t="shared" si="57"/>
        <v xml:space="preserve"> </v>
      </c>
      <c r="Y919" s="23" t="str">
        <f t="shared" si="58"/>
        <v xml:space="preserve"> </v>
      </c>
      <c r="Z919" s="23" t="str">
        <f t="shared" si="59"/>
        <v xml:space="preserve"> </v>
      </c>
      <c r="AA919" s="48" t="str">
        <f t="shared" si="56"/>
        <v xml:space="preserve"> </v>
      </c>
      <c r="AB919" s="29">
        <v>9.2999999999999992E-3</v>
      </c>
      <c r="AC919" s="20" t="s">
        <v>11</v>
      </c>
      <c r="AD919" s="29">
        <v>9.2999999999999992E-3</v>
      </c>
      <c r="AE919" s="19"/>
    </row>
    <row r="920" spans="1:36" x14ac:dyDescent="0.2">
      <c r="E920" s="60"/>
      <c r="F920" s="25"/>
      <c r="G920" s="33"/>
      <c r="H920" s="32"/>
      <c r="I920" s="32"/>
      <c r="J920" s="32"/>
      <c r="K920" s="32"/>
      <c r="L920" s="32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3" t="str">
        <f t="shared" si="57"/>
        <v xml:space="preserve"> </v>
      </c>
      <c r="Y920" s="23" t="str">
        <f t="shared" si="58"/>
        <v xml:space="preserve"> </v>
      </c>
      <c r="Z920" s="23" t="str">
        <f t="shared" si="59"/>
        <v xml:space="preserve"> </v>
      </c>
      <c r="AA920" s="48" t="str">
        <f t="shared" si="56"/>
        <v xml:space="preserve"> </v>
      </c>
      <c r="AC920" s="35"/>
      <c r="AD920" s="29"/>
      <c r="AF920" s="33"/>
      <c r="AI920" s="29"/>
      <c r="AJ920" s="33"/>
    </row>
    <row r="921" spans="1:36" x14ac:dyDescent="0.2">
      <c r="E921" s="59"/>
      <c r="F921" s="25"/>
      <c r="G921" s="25"/>
      <c r="H921" s="26"/>
      <c r="I921" s="26"/>
      <c r="J921" s="34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3" t="str">
        <f t="shared" si="57"/>
        <v xml:space="preserve"> </v>
      </c>
      <c r="Y921" s="23" t="str">
        <f t="shared" si="58"/>
        <v xml:space="preserve"> </v>
      </c>
      <c r="Z921" s="23" t="str">
        <f t="shared" si="59"/>
        <v xml:space="preserve"> </v>
      </c>
      <c r="AA921" s="48" t="str">
        <f t="shared" si="56"/>
        <v xml:space="preserve"> </v>
      </c>
      <c r="AB921" s="26"/>
      <c r="AD921" s="26"/>
    </row>
    <row r="922" spans="1:36" x14ac:dyDescent="0.2">
      <c r="A922" s="1" t="s">
        <v>1570</v>
      </c>
      <c r="E922" s="60"/>
      <c r="F922" s="25"/>
      <c r="G922" s="25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3" t="str">
        <f t="shared" si="57"/>
        <v xml:space="preserve"> </v>
      </c>
      <c r="Y922" s="23" t="str">
        <f t="shared" si="58"/>
        <v xml:space="preserve"> </v>
      </c>
      <c r="Z922" s="23" t="str">
        <f t="shared" si="59"/>
        <v xml:space="preserve"> </v>
      </c>
      <c r="AA922" s="48" t="str">
        <f t="shared" si="56"/>
        <v xml:space="preserve"> </v>
      </c>
      <c r="AB922" s="26"/>
      <c r="AD922" s="26"/>
    </row>
    <row r="923" spans="1:36" x14ac:dyDescent="0.2">
      <c r="A923" s="1"/>
      <c r="E923" s="60"/>
      <c r="F923" s="25"/>
      <c r="G923" s="25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3" t="str">
        <f t="shared" si="57"/>
        <v xml:space="preserve"> </v>
      </c>
      <c r="Y923" s="23" t="str">
        <f t="shared" si="58"/>
        <v xml:space="preserve"> </v>
      </c>
      <c r="Z923" s="23" t="str">
        <f t="shared" si="59"/>
        <v xml:space="preserve"> </v>
      </c>
      <c r="AA923" s="48" t="str">
        <f t="shared" si="56"/>
        <v xml:space="preserve"> </v>
      </c>
      <c r="AB923" s="26"/>
      <c r="AD923" s="26"/>
    </row>
    <row r="924" spans="1:36" x14ac:dyDescent="0.2">
      <c r="C924" s="38" t="s">
        <v>1266</v>
      </c>
      <c r="D924" s="20" t="s">
        <v>1167</v>
      </c>
      <c r="E924" s="59">
        <v>36448</v>
      </c>
      <c r="F924" s="30">
        <v>2819</v>
      </c>
      <c r="G924" s="25">
        <v>4</v>
      </c>
      <c r="H924" s="23"/>
      <c r="I924" s="26"/>
      <c r="J924" s="26"/>
      <c r="K924" s="26"/>
      <c r="L924" s="26"/>
      <c r="M924" s="26"/>
      <c r="N924" s="26"/>
      <c r="O924" s="26">
        <v>-1.6E-2</v>
      </c>
      <c r="P924" s="26">
        <v>8.6999999999999994E-2</v>
      </c>
      <c r="Q924" s="26">
        <v>0.1051</v>
      </c>
      <c r="R924" s="26">
        <v>-9.5100000000000004E-2</v>
      </c>
      <c r="S924" s="26">
        <v>0.1187</v>
      </c>
      <c r="T924" s="26">
        <v>3.4599999999999999E-2</v>
      </c>
      <c r="U924" s="26">
        <v>-4.2000000000000003E-2</v>
      </c>
      <c r="V924" s="26">
        <v>-0.16400000000000001</v>
      </c>
      <c r="W924" s="26">
        <v>0.113</v>
      </c>
      <c r="X924" s="23" t="str">
        <f t="shared" si="57"/>
        <v xml:space="preserve"> </v>
      </c>
      <c r="Y924" s="23" t="str">
        <f t="shared" si="58"/>
        <v xml:space="preserve"> </v>
      </c>
      <c r="Z924" s="23" t="str">
        <f t="shared" si="59"/>
        <v xml:space="preserve"> </v>
      </c>
      <c r="AA924" s="48" t="str">
        <f t="shared" si="56"/>
        <v xml:space="preserve"> </v>
      </c>
      <c r="AB924" s="26">
        <v>1.46E-2</v>
      </c>
      <c r="AC924" s="20" t="s">
        <v>11</v>
      </c>
      <c r="AD924" s="26">
        <v>1.46E-2</v>
      </c>
      <c r="AE924" s="20" t="s">
        <v>11</v>
      </c>
      <c r="AF924" s="20"/>
      <c r="AI924" s="33"/>
      <c r="AJ924" s="33"/>
    </row>
    <row r="925" spans="1:36" ht="15" customHeight="1" x14ac:dyDescent="0.2">
      <c r="C925" s="38" t="s">
        <v>1265</v>
      </c>
      <c r="D925" s="20" t="s">
        <v>998</v>
      </c>
      <c r="E925" s="59">
        <v>37806</v>
      </c>
      <c r="F925" s="30">
        <v>2590</v>
      </c>
      <c r="G925" s="25">
        <v>4</v>
      </c>
      <c r="H925" s="23">
        <v>-5.5E-2</v>
      </c>
      <c r="I925" s="26">
        <v>0.28199999999999997</v>
      </c>
      <c r="J925" s="26">
        <v>7.8E-2</v>
      </c>
      <c r="K925" s="26">
        <v>7.4999999999999997E-2</v>
      </c>
      <c r="L925" s="26">
        <v>0.159</v>
      </c>
      <c r="M925" s="26">
        <v>-6.7000000000000004E-2</v>
      </c>
      <c r="N925" s="26">
        <v>6.6000000000000003E-2</v>
      </c>
      <c r="O925" s="26">
        <v>-1E-3</v>
      </c>
      <c r="P925" s="26">
        <v>6.2E-2</v>
      </c>
      <c r="Q925" s="26">
        <v>5.2999999999999999E-2</v>
      </c>
      <c r="R925" s="26">
        <v>-8.6699999999999999E-2</v>
      </c>
      <c r="S925" s="26">
        <v>0.107</v>
      </c>
      <c r="T925" s="26">
        <v>5.5500000000000001E-2</v>
      </c>
      <c r="U925" s="26">
        <v>-5.0999999999999997E-2</v>
      </c>
      <c r="V925" s="26">
        <v>-0.186</v>
      </c>
      <c r="W925" s="26">
        <v>5.1999999999999998E-2</v>
      </c>
      <c r="X925" s="23">
        <f t="shared" si="57"/>
        <v>0.56788206647595674</v>
      </c>
      <c r="Y925" s="23">
        <f t="shared" si="58"/>
        <v>0.20053492331332312</v>
      </c>
      <c r="Z925" s="23">
        <f t="shared" si="59"/>
        <v>-3.643082584158519E-2</v>
      </c>
      <c r="AA925" s="48">
        <f t="shared" si="56"/>
        <v>2.8506609716275166E-2</v>
      </c>
      <c r="AB925" s="26">
        <v>1.0999999999999999E-2</v>
      </c>
      <c r="AC925" s="20" t="s">
        <v>11</v>
      </c>
      <c r="AD925" s="26">
        <v>1.43E-2</v>
      </c>
      <c r="AE925" s="20" t="s">
        <v>11</v>
      </c>
      <c r="AF925" s="20"/>
      <c r="AI925" s="33"/>
      <c r="AJ925" s="33"/>
    </row>
    <row r="926" spans="1:36" ht="15" customHeight="1" x14ac:dyDescent="0.2">
      <c r="C926" s="19" t="s">
        <v>1374</v>
      </c>
      <c r="D926" s="20" t="s">
        <v>1375</v>
      </c>
      <c r="E926" s="59">
        <v>38807</v>
      </c>
      <c r="F926" s="30">
        <v>3319</v>
      </c>
      <c r="G926" s="25">
        <v>4</v>
      </c>
      <c r="H926" s="23"/>
      <c r="I926" s="26">
        <v>0.27279999999999999</v>
      </c>
      <c r="J926" s="26">
        <v>0.1124</v>
      </c>
      <c r="K926" s="26">
        <v>6.1600000000000002E-2</v>
      </c>
      <c r="L926" s="26">
        <v>0.17</v>
      </c>
      <c r="M926" s="26">
        <v>-7.4700000000000003E-2</v>
      </c>
      <c r="N926" s="26">
        <v>6.1999999999999998E-3</v>
      </c>
      <c r="O926" s="26">
        <v>-3.9600000000000003E-2</v>
      </c>
      <c r="P926" s="26">
        <v>0.1196</v>
      </c>
      <c r="Q926" s="26">
        <v>7.1099999999999997E-2</v>
      </c>
      <c r="R926" s="26">
        <v>-7.9100000000000004E-2</v>
      </c>
      <c r="S926" s="26">
        <v>0.11210000000000001</v>
      </c>
      <c r="T926" s="26">
        <v>3.9E-2</v>
      </c>
      <c r="U926" s="26">
        <v>-4.1000000000000002E-2</v>
      </c>
      <c r="V926" s="26">
        <v>-0.19800000000000001</v>
      </c>
      <c r="W926" s="26">
        <v>8.3000000000000004E-2</v>
      </c>
      <c r="X926" s="23" t="str">
        <f t="shared" si="57"/>
        <v xml:space="preserve"> </v>
      </c>
      <c r="Y926" s="23">
        <f t="shared" si="58"/>
        <v>0.18046197077207538</v>
      </c>
      <c r="Z926" s="23">
        <f t="shared" si="59"/>
        <v>-4.9602623058828454E-2</v>
      </c>
      <c r="AA926" s="48" t="str">
        <f t="shared" si="56"/>
        <v xml:space="preserve"> </v>
      </c>
      <c r="AB926" s="26">
        <v>1.6899999999999998E-2</v>
      </c>
      <c r="AC926" s="20" t="s">
        <v>11</v>
      </c>
      <c r="AD926" s="26">
        <v>1.6899999999999998E-2</v>
      </c>
      <c r="AE926" s="20" t="s">
        <v>11</v>
      </c>
      <c r="AF926" s="20"/>
      <c r="AI926" s="33"/>
      <c r="AJ926" s="33"/>
    </row>
    <row r="927" spans="1:36" x14ac:dyDescent="0.2">
      <c r="C927" s="19" t="s">
        <v>1569</v>
      </c>
      <c r="D927" s="20" t="s">
        <v>378</v>
      </c>
      <c r="E927" s="60">
        <v>37118</v>
      </c>
      <c r="F927" s="25">
        <v>392</v>
      </c>
      <c r="G927" s="25">
        <v>4</v>
      </c>
      <c r="H927" s="26">
        <v>-0.48199999999999998</v>
      </c>
      <c r="I927" s="26">
        <v>0.749</v>
      </c>
      <c r="J927" s="26">
        <v>0.125</v>
      </c>
      <c r="K927" s="26">
        <v>5.8999999999999997E-2</v>
      </c>
      <c r="L927" s="26">
        <v>0.186</v>
      </c>
      <c r="M927" s="26">
        <v>-5.8999999999999997E-2</v>
      </c>
      <c r="N927" s="26">
        <v>1.9E-2</v>
      </c>
      <c r="O927" s="26">
        <v>-5.0999999999999997E-2</v>
      </c>
      <c r="P927" s="26">
        <v>0.106</v>
      </c>
      <c r="Q927" s="26">
        <v>9.3299999999999994E-2</v>
      </c>
      <c r="R927" s="26">
        <v>-0.1096</v>
      </c>
      <c r="S927" s="26">
        <v>0.1021</v>
      </c>
      <c r="T927" s="26">
        <v>1.4999999999999999E-2</v>
      </c>
      <c r="U927" s="26">
        <v>-6.3E-2</v>
      </c>
      <c r="V927" s="26">
        <v>-0.19900000000000001</v>
      </c>
      <c r="W927" s="26">
        <v>0.115</v>
      </c>
      <c r="X927" s="23">
        <f t="shared" si="57"/>
        <v>0.17407652878264201</v>
      </c>
      <c r="Y927" s="23">
        <f t="shared" si="58"/>
        <v>0.15192529337241356</v>
      </c>
      <c r="Z927" s="23">
        <f t="shared" si="59"/>
        <v>-8.2843041836523912E-2</v>
      </c>
      <c r="AA927" s="48">
        <f t="shared" si="56"/>
        <v>1.0080589346695312E-2</v>
      </c>
      <c r="AB927" s="26">
        <v>1.7399999999999999E-2</v>
      </c>
      <c r="AC927" s="20" t="s">
        <v>11</v>
      </c>
      <c r="AD927" s="26">
        <v>1.7399999999999999E-2</v>
      </c>
      <c r="AE927" s="20" t="s">
        <v>11</v>
      </c>
    </row>
    <row r="928" spans="1:36" ht="15" customHeight="1" x14ac:dyDescent="0.2">
      <c r="C928" s="19" t="s">
        <v>1230</v>
      </c>
      <c r="D928" s="20" t="s">
        <v>1122</v>
      </c>
      <c r="E928" s="63">
        <v>2011</v>
      </c>
      <c r="F928" s="30">
        <v>750</v>
      </c>
      <c r="G928" s="25">
        <v>4</v>
      </c>
      <c r="H928" s="23"/>
      <c r="I928" s="26"/>
      <c r="J928" s="26"/>
      <c r="K928" s="19"/>
      <c r="L928" s="26">
        <v>0.18</v>
      </c>
      <c r="M928" s="26">
        <v>-8.8999999999999999E-3</v>
      </c>
      <c r="N928" s="26">
        <v>3.6999999999999998E-2</v>
      </c>
      <c r="O928" s="26">
        <v>-5.4399999999999997E-2</v>
      </c>
      <c r="P928" s="26">
        <v>5.4699999999999999E-2</v>
      </c>
      <c r="Q928" s="26">
        <v>6.7199999999999996E-2</v>
      </c>
      <c r="R928" s="26">
        <v>-0.1022</v>
      </c>
      <c r="S928" s="26">
        <v>9.8799999999999999E-2</v>
      </c>
      <c r="T928" s="26">
        <v>4.3999999999999997E-2</v>
      </c>
      <c r="U928" s="26">
        <v>-3.9E-2</v>
      </c>
      <c r="V928" s="26">
        <v>-0.158</v>
      </c>
      <c r="W928" s="26">
        <v>8.5000000000000006E-2</v>
      </c>
      <c r="X928" s="23" t="str">
        <f t="shared" si="57"/>
        <v xml:space="preserve"> </v>
      </c>
      <c r="Y928" s="23" t="str">
        <f t="shared" si="58"/>
        <v xml:space="preserve"> </v>
      </c>
      <c r="Z928" s="23">
        <f t="shared" si="59"/>
        <v>-1.0894933451351618E-2</v>
      </c>
      <c r="AA928" s="48" t="str">
        <f t="shared" si="56"/>
        <v xml:space="preserve"> </v>
      </c>
      <c r="AB928" s="26">
        <v>1.2500000000000001E-2</v>
      </c>
      <c r="AC928" s="20" t="s">
        <v>1123</v>
      </c>
      <c r="AD928" s="26">
        <v>1.2999999999999999E-2</v>
      </c>
      <c r="AE928" s="20" t="s">
        <v>11</v>
      </c>
      <c r="AF928" s="20"/>
      <c r="AI928" s="33"/>
      <c r="AJ928" s="33"/>
    </row>
    <row r="929" spans="1:36" ht="15" customHeight="1" x14ac:dyDescent="0.2">
      <c r="C929" s="19" t="s">
        <v>1136</v>
      </c>
      <c r="D929" s="20" t="s">
        <v>1132</v>
      </c>
      <c r="E929" s="59">
        <v>35671</v>
      </c>
      <c r="F929" s="30">
        <v>1230</v>
      </c>
      <c r="G929" s="25">
        <v>4</v>
      </c>
      <c r="H929" s="23">
        <v>-2.1999999999999999E-2</v>
      </c>
      <c r="I929" s="26">
        <v>0.16700000000000001</v>
      </c>
      <c r="J929" s="26">
        <v>7.0000000000000001E-3</v>
      </c>
      <c r="K929" s="26">
        <v>-0.01</v>
      </c>
      <c r="L929" s="26">
        <v>0.03</v>
      </c>
      <c r="M929" s="26">
        <v>-1.4200000000000001E-2</v>
      </c>
      <c r="N929" s="26">
        <v>-1.2999999999999999E-2</v>
      </c>
      <c r="O929" s="26">
        <v>-7.1499999999999994E-2</v>
      </c>
      <c r="P929" s="26">
        <v>5.9700000000000003E-2</v>
      </c>
      <c r="Q929" s="26">
        <v>4.3900000000000002E-2</v>
      </c>
      <c r="R929" s="26">
        <v>-6.9699999999999998E-2</v>
      </c>
      <c r="S929" s="26">
        <v>1.46E-2</v>
      </c>
      <c r="T929" s="26">
        <v>3.7999999999999999E-2</v>
      </c>
      <c r="U929" s="26">
        <v>-8.8999999999999996E-2</v>
      </c>
      <c r="V929" s="26">
        <v>-0.121</v>
      </c>
      <c r="W929" s="26">
        <v>8.6999999999999994E-2</v>
      </c>
      <c r="X929" s="23">
        <f t="shared" si="57"/>
        <v>-1.1659572730962076E-3</v>
      </c>
      <c r="Y929" s="23">
        <f t="shared" si="58"/>
        <v>-0.13093120889442467</v>
      </c>
      <c r="Z929" s="23">
        <f t="shared" si="59"/>
        <v>-0.14772110316213072</v>
      </c>
      <c r="AA929" s="48">
        <f t="shared" si="56"/>
        <v>-7.2912187408236129E-5</v>
      </c>
      <c r="AB929" s="26">
        <v>1.8700000000000001E-2</v>
      </c>
      <c r="AC929" s="20" t="s">
        <v>11</v>
      </c>
      <c r="AD929" s="26">
        <v>1.9E-2</v>
      </c>
      <c r="AE929" s="20" t="s">
        <v>11</v>
      </c>
      <c r="AF929" s="20"/>
      <c r="AI929" s="33"/>
      <c r="AJ929" s="33"/>
    </row>
    <row r="930" spans="1:36" ht="15" customHeight="1" x14ac:dyDescent="0.2">
      <c r="C930" s="19" t="s">
        <v>1568</v>
      </c>
      <c r="D930" s="20" t="s">
        <v>1248</v>
      </c>
      <c r="E930" s="59"/>
      <c r="F930" s="30">
        <v>346</v>
      </c>
      <c r="G930" s="25">
        <v>4</v>
      </c>
      <c r="H930" s="23"/>
      <c r="I930" s="26"/>
      <c r="J930" s="26"/>
      <c r="K930" s="26"/>
      <c r="L930" s="26"/>
      <c r="M930" s="26">
        <v>-5.3999999999999999E-2</v>
      </c>
      <c r="N930" s="26">
        <v>5.7000000000000002E-2</v>
      </c>
      <c r="O930" s="26">
        <v>-1.2999999999999999E-2</v>
      </c>
      <c r="P930" s="26">
        <v>9.4E-2</v>
      </c>
      <c r="Q930" s="26">
        <v>0.112</v>
      </c>
      <c r="R930" s="26">
        <v>-0.106</v>
      </c>
      <c r="S930" s="26">
        <v>0.10199999999999999</v>
      </c>
      <c r="T930" s="26">
        <v>-1.6E-2</v>
      </c>
      <c r="U930" s="26"/>
      <c r="V930" s="26">
        <v>-0.18099999999999999</v>
      </c>
      <c r="W930" s="26">
        <v>0.124</v>
      </c>
      <c r="X930" s="23" t="str">
        <f t="shared" si="57"/>
        <v xml:space="preserve"> </v>
      </c>
      <c r="Y930" s="23" t="str">
        <f t="shared" si="58"/>
        <v xml:space="preserve"> </v>
      </c>
      <c r="Z930" s="23" t="str">
        <f t="shared" si="59"/>
        <v xml:space="preserve"> </v>
      </c>
      <c r="AA930" s="48" t="str">
        <f t="shared" si="56"/>
        <v xml:space="preserve"> </v>
      </c>
      <c r="AB930" s="26">
        <v>1.2699999999999999E-2</v>
      </c>
      <c r="AC930" s="20" t="s">
        <v>11</v>
      </c>
      <c r="AD930" s="26">
        <v>1.2699999999999999E-2</v>
      </c>
      <c r="AE930" s="20" t="s">
        <v>11</v>
      </c>
      <c r="AF930" s="20"/>
      <c r="AI930" s="33"/>
      <c r="AJ930" s="33"/>
    </row>
    <row r="931" spans="1:36" ht="15" customHeight="1" x14ac:dyDescent="0.2">
      <c r="E931" s="59"/>
      <c r="F931" s="30"/>
      <c r="G931" s="25"/>
      <c r="H931" s="23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3" t="str">
        <f t="shared" si="57"/>
        <v xml:space="preserve"> </v>
      </c>
      <c r="Y931" s="23" t="str">
        <f t="shared" si="58"/>
        <v xml:space="preserve"> </v>
      </c>
      <c r="Z931" s="23" t="str">
        <f t="shared" si="59"/>
        <v xml:space="preserve"> </v>
      </c>
      <c r="AA931" s="48" t="str">
        <f t="shared" si="56"/>
        <v xml:space="preserve"> </v>
      </c>
      <c r="AB931" s="26"/>
      <c r="AD931" s="26"/>
      <c r="AF931" s="20"/>
      <c r="AI931" s="33"/>
      <c r="AJ931" s="33"/>
    </row>
    <row r="932" spans="1:36" s="1" customFormat="1" x14ac:dyDescent="0.2">
      <c r="C932" s="1" t="s">
        <v>1376</v>
      </c>
      <c r="D932" s="2"/>
      <c r="E932" s="58"/>
      <c r="F932" s="2"/>
      <c r="G932" s="2"/>
      <c r="H932" s="2"/>
      <c r="I932" s="12">
        <v>0.27650000000000002</v>
      </c>
      <c r="J932" s="12">
        <v>0.1139</v>
      </c>
      <c r="K932" s="12">
        <v>8.5199999999999998E-2</v>
      </c>
      <c r="L932" s="12">
        <v>0.1787</v>
      </c>
      <c r="M932" s="12">
        <v>-6.9000000000000006E-2</v>
      </c>
      <c r="N932" s="12">
        <v>5.1200000000000002E-2</v>
      </c>
      <c r="O932" s="12">
        <v>7.4999999999999997E-3</v>
      </c>
      <c r="P932" s="12">
        <v>8.3500000000000005E-2</v>
      </c>
      <c r="Q932" s="12">
        <v>7.2999999999999995E-2</v>
      </c>
      <c r="R932" s="12">
        <v>-7.3800000000000004E-2</v>
      </c>
      <c r="S932" s="12">
        <v>0.11070000000000001</v>
      </c>
      <c r="T932" s="12">
        <v>3.5000000000000003E-2</v>
      </c>
      <c r="U932" s="12"/>
      <c r="V932" s="12"/>
      <c r="W932" s="12"/>
      <c r="X932" s="23" t="str">
        <f t="shared" si="57"/>
        <v xml:space="preserve"> </v>
      </c>
      <c r="Y932" s="23" t="str">
        <f t="shared" si="58"/>
        <v xml:space="preserve"> </v>
      </c>
      <c r="Z932" s="23" t="str">
        <f t="shared" si="59"/>
        <v xml:space="preserve"> </v>
      </c>
      <c r="AA932" s="48" t="str">
        <f t="shared" si="56"/>
        <v xml:space="preserve"> </v>
      </c>
      <c r="AB932" s="2"/>
      <c r="AC932" s="2"/>
      <c r="AD932" s="2"/>
      <c r="AE932" s="2"/>
    </row>
    <row r="933" spans="1:36" s="1" customFormat="1" x14ac:dyDescent="0.2">
      <c r="D933" s="2"/>
      <c r="E933" s="58"/>
      <c r="F933" s="2"/>
      <c r="G933" s="2"/>
      <c r="H933" s="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23" t="str">
        <f t="shared" si="57"/>
        <v xml:space="preserve"> </v>
      </c>
      <c r="Y933" s="23" t="str">
        <f t="shared" si="58"/>
        <v xml:space="preserve"> </v>
      </c>
      <c r="Z933" s="23" t="str">
        <f t="shared" si="59"/>
        <v xml:space="preserve"> </v>
      </c>
      <c r="AA933" s="48" t="str">
        <f t="shared" si="56"/>
        <v xml:space="preserve"> </v>
      </c>
      <c r="AB933" s="2"/>
      <c r="AC933" s="2"/>
      <c r="AD933" s="2"/>
      <c r="AE933" s="2"/>
    </row>
    <row r="934" spans="1:36" ht="15" customHeight="1" x14ac:dyDescent="0.2">
      <c r="E934" s="59"/>
      <c r="F934" s="30"/>
      <c r="G934" s="25"/>
      <c r="H934" s="23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3" t="str">
        <f t="shared" si="57"/>
        <v xml:space="preserve"> </v>
      </c>
      <c r="Y934" s="23" t="str">
        <f t="shared" si="58"/>
        <v xml:space="preserve"> </v>
      </c>
      <c r="Z934" s="23" t="str">
        <f t="shared" si="59"/>
        <v xml:space="preserve"> </v>
      </c>
      <c r="AA934" s="48" t="str">
        <f t="shared" si="56"/>
        <v xml:space="preserve"> </v>
      </c>
      <c r="AB934" s="26"/>
      <c r="AD934" s="26"/>
      <c r="AF934" s="20"/>
      <c r="AI934" s="33"/>
      <c r="AJ934" s="33"/>
    </row>
    <row r="935" spans="1:36" ht="15" customHeight="1" x14ac:dyDescent="0.2">
      <c r="A935" s="1" t="s">
        <v>1571</v>
      </c>
      <c r="E935" s="59"/>
      <c r="F935" s="30"/>
      <c r="G935" s="25"/>
      <c r="H935" s="23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3" t="str">
        <f t="shared" si="57"/>
        <v xml:space="preserve"> </v>
      </c>
      <c r="Y935" s="23" t="str">
        <f t="shared" si="58"/>
        <v xml:space="preserve"> </v>
      </c>
      <c r="Z935" s="23" t="str">
        <f t="shared" si="59"/>
        <v xml:space="preserve"> </v>
      </c>
      <c r="AA935" s="48" t="str">
        <f t="shared" ref="AA935:AA998" si="60" xml:space="preserve">
IF(X935=" "," ",
(1+X935)^(1/16)-1
)</f>
        <v xml:space="preserve"> </v>
      </c>
      <c r="AB935" s="26"/>
      <c r="AD935" s="26"/>
      <c r="AF935" s="20"/>
      <c r="AI935" s="33"/>
      <c r="AJ935" s="33"/>
    </row>
    <row r="936" spans="1:36" ht="15" customHeight="1" x14ac:dyDescent="0.2">
      <c r="E936" s="59"/>
      <c r="F936" s="30"/>
      <c r="G936" s="25"/>
      <c r="H936" s="23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3" t="str">
        <f t="shared" si="57"/>
        <v xml:space="preserve"> </v>
      </c>
      <c r="Y936" s="23" t="str">
        <f t="shared" si="58"/>
        <v xml:space="preserve"> </v>
      </c>
      <c r="Z936" s="23" t="str">
        <f t="shared" si="59"/>
        <v xml:space="preserve"> </v>
      </c>
      <c r="AA936" s="48" t="str">
        <f t="shared" si="60"/>
        <v xml:space="preserve"> </v>
      </c>
      <c r="AB936" s="26"/>
      <c r="AD936" s="26"/>
      <c r="AF936" s="20"/>
      <c r="AI936" s="33"/>
      <c r="AJ936" s="33"/>
    </row>
    <row r="937" spans="1:36" x14ac:dyDescent="0.2">
      <c r="C937" s="38" t="s">
        <v>1518</v>
      </c>
      <c r="D937" s="20" t="s">
        <v>1519</v>
      </c>
      <c r="E937" s="59">
        <v>37957</v>
      </c>
      <c r="F937" s="30">
        <v>3293</v>
      </c>
      <c r="G937" s="25">
        <v>4</v>
      </c>
      <c r="H937" s="23"/>
      <c r="I937" s="26"/>
      <c r="J937" s="26"/>
      <c r="K937" s="26"/>
      <c r="L937" s="26"/>
      <c r="M937" s="26"/>
      <c r="N937" s="26"/>
      <c r="O937" s="26">
        <v>0.104</v>
      </c>
      <c r="P937" s="26">
        <v>0.13700000000000001</v>
      </c>
      <c r="Q937" s="26">
        <v>-5.0000000000000001E-3</v>
      </c>
      <c r="R937" s="26">
        <v>-2.4E-2</v>
      </c>
      <c r="S937" s="26">
        <v>0.17699999999999999</v>
      </c>
      <c r="T937" s="26">
        <v>-4.1000000000000002E-2</v>
      </c>
      <c r="U937" s="26">
        <v>4.9000000000000002E-2</v>
      </c>
      <c r="V937" s="26">
        <v>-8.5000000000000006E-2</v>
      </c>
      <c r="W937" s="26">
        <v>0.1</v>
      </c>
      <c r="X937" s="23" t="str">
        <f t="shared" si="57"/>
        <v xml:space="preserve"> </v>
      </c>
      <c r="Y937" s="23" t="str">
        <f t="shared" si="58"/>
        <v xml:space="preserve"> </v>
      </c>
      <c r="Z937" s="23" t="str">
        <f t="shared" si="59"/>
        <v xml:space="preserve"> </v>
      </c>
      <c r="AA937" s="48" t="str">
        <f t="shared" si="60"/>
        <v xml:space="preserve"> </v>
      </c>
      <c r="AB937" s="26">
        <v>1.43E-2</v>
      </c>
      <c r="AC937" s="20" t="s">
        <v>11</v>
      </c>
      <c r="AD937" s="26">
        <v>1.43E-2</v>
      </c>
      <c r="AE937" s="20" t="s">
        <v>11</v>
      </c>
      <c r="AF937" s="20"/>
      <c r="AI937" s="33"/>
      <c r="AJ937" s="33"/>
    </row>
    <row r="938" spans="1:36" x14ac:dyDescent="0.2">
      <c r="C938" s="19" t="s">
        <v>999</v>
      </c>
      <c r="D938" s="20" t="s">
        <v>326</v>
      </c>
      <c r="E938" s="60">
        <v>38740</v>
      </c>
      <c r="F938" s="25">
        <v>816</v>
      </c>
      <c r="G938" s="25">
        <v>4</v>
      </c>
      <c r="H938" s="26">
        <v>-0.159</v>
      </c>
      <c r="I938" s="26">
        <v>0.40500000000000003</v>
      </c>
      <c r="J938" s="26">
        <v>0.18</v>
      </c>
      <c r="K938" s="26">
        <v>0.06</v>
      </c>
      <c r="L938" s="26">
        <v>0.16500000000000001</v>
      </c>
      <c r="M938" s="26">
        <v>-0.121</v>
      </c>
      <c r="N938" s="26">
        <v>0.22</v>
      </c>
      <c r="O938" s="26">
        <v>0.106</v>
      </c>
      <c r="P938" s="26">
        <v>0.11700000000000001</v>
      </c>
      <c r="Q938" s="26">
        <v>-5.1999999999999998E-2</v>
      </c>
      <c r="R938" s="26">
        <v>-1.2999999999999999E-2</v>
      </c>
      <c r="S938" s="26">
        <v>0.16</v>
      </c>
      <c r="T938" s="26">
        <v>-2.5999999999999999E-2</v>
      </c>
      <c r="U938" s="26">
        <v>3.5999999999999997E-2</v>
      </c>
      <c r="V938" s="26">
        <v>-0.217</v>
      </c>
      <c r="W938" s="26">
        <v>4.7E-2</v>
      </c>
      <c r="X938" s="23">
        <f t="shared" si="57"/>
        <v>1.0481122684797453</v>
      </c>
      <c r="Y938" s="23">
        <f t="shared" si="58"/>
        <v>0.46892435553203304</v>
      </c>
      <c r="Z938" s="23">
        <f t="shared" si="59"/>
        <v>0.1895087501271624</v>
      </c>
      <c r="AA938" s="48">
        <f t="shared" si="60"/>
        <v>4.5826422465427896E-2</v>
      </c>
      <c r="AB938" s="26">
        <v>1.2E-2</v>
      </c>
      <c r="AC938" s="20" t="s">
        <v>11</v>
      </c>
      <c r="AD938" s="26">
        <v>2.01E-2</v>
      </c>
      <c r="AE938" s="20" t="s">
        <v>11</v>
      </c>
    </row>
    <row r="939" spans="1:36" ht="15" customHeight="1" x14ac:dyDescent="0.2">
      <c r="C939" s="19" t="s">
        <v>1175</v>
      </c>
      <c r="D939" s="20" t="s">
        <v>1176</v>
      </c>
      <c r="E939" s="59">
        <v>35857</v>
      </c>
      <c r="F939" s="30">
        <v>295</v>
      </c>
      <c r="G939" s="25">
        <v>4</v>
      </c>
      <c r="H939" s="23">
        <v>-0.154</v>
      </c>
      <c r="I939" s="26">
        <v>0.32300000000000001</v>
      </c>
      <c r="J939" s="26">
        <v>0.152</v>
      </c>
      <c r="K939" s="26">
        <v>5.6000000000000001E-2</v>
      </c>
      <c r="L939" s="26">
        <v>0.19400000000000001</v>
      </c>
      <c r="M939" s="26">
        <v>-0.05</v>
      </c>
      <c r="N939" s="26">
        <v>5.8000000000000003E-2</v>
      </c>
      <c r="O939" s="26">
        <v>-8.0000000000000002E-3</v>
      </c>
      <c r="P939" s="26">
        <v>0.108</v>
      </c>
      <c r="Q939" s="26">
        <v>0.13300000000000001</v>
      </c>
      <c r="R939" s="26">
        <v>-7.9299999999999995E-2</v>
      </c>
      <c r="S939" s="26">
        <v>0.13600000000000001</v>
      </c>
      <c r="T939" s="26">
        <v>4.7999999999999996E-3</v>
      </c>
      <c r="U939" s="26">
        <v>-3.4000000000000002E-2</v>
      </c>
      <c r="V939" s="26">
        <v>-0.105</v>
      </c>
      <c r="W939" s="26"/>
      <c r="X939" s="23" t="str">
        <f t="shared" si="57"/>
        <v xml:space="preserve"> </v>
      </c>
      <c r="Y939" s="23" t="str">
        <f t="shared" si="58"/>
        <v xml:space="preserve"> </v>
      </c>
      <c r="Z939" s="23" t="str">
        <f t="shared" si="59"/>
        <v xml:space="preserve"> </v>
      </c>
      <c r="AA939" s="48" t="str">
        <f t="shared" si="60"/>
        <v xml:space="preserve"> </v>
      </c>
      <c r="AB939" s="26">
        <v>0.01</v>
      </c>
      <c r="AC939" s="20" t="s">
        <v>11</v>
      </c>
      <c r="AD939" s="26">
        <v>1.4E-2</v>
      </c>
      <c r="AE939" s="20" t="s">
        <v>11</v>
      </c>
      <c r="AF939" s="20"/>
      <c r="AI939" s="33"/>
      <c r="AJ939" s="33"/>
    </row>
    <row r="940" spans="1:36" ht="15" customHeight="1" x14ac:dyDescent="0.2">
      <c r="C940" s="19" t="s">
        <v>1299</v>
      </c>
      <c r="D940" s="20" t="s">
        <v>1300</v>
      </c>
      <c r="E940" s="59">
        <v>41786</v>
      </c>
      <c r="F940" s="30">
        <v>923</v>
      </c>
      <c r="G940" s="25">
        <v>4</v>
      </c>
      <c r="H940" s="23"/>
      <c r="I940" s="26"/>
      <c r="J940" s="26"/>
      <c r="K940" s="26"/>
      <c r="L940" s="26"/>
      <c r="M940" s="26"/>
      <c r="N940" s="26">
        <v>5.9299999999999999E-2</v>
      </c>
      <c r="O940" s="26">
        <v>-1.49E-2</v>
      </c>
      <c r="P940" s="26">
        <v>9.2999999999999999E-2</v>
      </c>
      <c r="Q940" s="26">
        <v>8.6499999999999994E-2</v>
      </c>
      <c r="R940" s="26">
        <v>-9.6699999999999994E-2</v>
      </c>
      <c r="S940" s="26">
        <v>0.1022</v>
      </c>
      <c r="T940" s="26">
        <v>3.5000000000000003E-2</v>
      </c>
      <c r="U940" s="26">
        <v>-4.2000000000000003E-2</v>
      </c>
      <c r="V940" s="26">
        <v>-0.191</v>
      </c>
      <c r="W940" s="26">
        <v>9.0999999999999998E-2</v>
      </c>
      <c r="X940" s="23" t="str">
        <f t="shared" si="57"/>
        <v xml:space="preserve"> </v>
      </c>
      <c r="Y940" s="23" t="str">
        <f t="shared" si="58"/>
        <v xml:space="preserve"> </v>
      </c>
      <c r="Z940" s="23" t="str">
        <f t="shared" si="59"/>
        <v xml:space="preserve"> </v>
      </c>
      <c r="AA940" s="48" t="str">
        <f t="shared" si="60"/>
        <v xml:space="preserve"> </v>
      </c>
      <c r="AB940" s="26">
        <v>1.55E-2</v>
      </c>
      <c r="AC940" s="20" t="s">
        <v>1301</v>
      </c>
      <c r="AD940" s="26">
        <v>1.7100000000000001E-2</v>
      </c>
      <c r="AE940" s="20" t="s">
        <v>11</v>
      </c>
      <c r="AF940" s="20"/>
      <c r="AI940" s="33"/>
      <c r="AJ940" s="33"/>
    </row>
    <row r="941" spans="1:36" ht="15" customHeight="1" x14ac:dyDescent="0.2">
      <c r="C941" s="19" t="s">
        <v>1575</v>
      </c>
      <c r="D941" s="20" t="s">
        <v>1542</v>
      </c>
      <c r="E941" s="60"/>
      <c r="F941" s="30">
        <v>270</v>
      </c>
      <c r="G941" s="25">
        <v>4</v>
      </c>
      <c r="H941" s="23"/>
      <c r="I941" s="26"/>
      <c r="J941" s="26"/>
      <c r="K941" s="26"/>
      <c r="L941" s="26">
        <v>0.16139999999999999</v>
      </c>
      <c r="M941" s="26">
        <v>-0.13389999999999999</v>
      </c>
      <c r="N941" s="26">
        <v>0.16389999999999999</v>
      </c>
      <c r="O941" s="26">
        <v>8.3699999999999997E-2</v>
      </c>
      <c r="P941" s="26">
        <v>0.13089999999999999</v>
      </c>
      <c r="Q941" s="26">
        <v>-3.9E-2</v>
      </c>
      <c r="R941" s="26">
        <v>-2.93E-2</v>
      </c>
      <c r="S941" s="26">
        <v>0.15820000000000001</v>
      </c>
      <c r="T941" s="26">
        <v>-2.7E-2</v>
      </c>
      <c r="U941" s="26">
        <v>5.0999999999999997E-2</v>
      </c>
      <c r="V941" s="26"/>
      <c r="W941" s="26"/>
      <c r="X941" s="23" t="str">
        <f t="shared" si="57"/>
        <v xml:space="preserve"> </v>
      </c>
      <c r="Y941" s="23" t="str">
        <f t="shared" si="58"/>
        <v xml:space="preserve"> </v>
      </c>
      <c r="Z941" s="23" t="str">
        <f t="shared" si="59"/>
        <v xml:space="preserve"> </v>
      </c>
      <c r="AA941" s="48" t="str">
        <f t="shared" si="60"/>
        <v xml:space="preserve"> </v>
      </c>
      <c r="AB941" s="26">
        <v>1.4E-2</v>
      </c>
      <c r="AD941" s="26">
        <v>1.6400000000000001E-2</v>
      </c>
      <c r="AE941" s="20" t="s">
        <v>11</v>
      </c>
      <c r="AF941" s="20"/>
      <c r="AI941" s="33"/>
      <c r="AJ941" s="33"/>
    </row>
    <row r="942" spans="1:36" x14ac:dyDescent="0.2">
      <c r="C942" s="19" t="s">
        <v>1504</v>
      </c>
      <c r="D942" s="20" t="s">
        <v>1505</v>
      </c>
      <c r="E942" s="59">
        <v>37862</v>
      </c>
      <c r="F942" s="25">
        <v>6905</v>
      </c>
      <c r="G942" s="25">
        <v>4</v>
      </c>
      <c r="H942" s="26">
        <v>1.46E-2</v>
      </c>
      <c r="I942" s="26">
        <v>0.30449999999999999</v>
      </c>
      <c r="J942" s="26">
        <v>0.22600000000000001</v>
      </c>
      <c r="K942" s="26">
        <v>1.5299999999999999E-2</v>
      </c>
      <c r="L942" s="26">
        <v>0.16700000000000001</v>
      </c>
      <c r="M942" s="26">
        <v>-1.3899999999999999E-2</v>
      </c>
      <c r="N942" s="26">
        <v>0.126</v>
      </c>
      <c r="O942" s="26">
        <v>4.2500000000000003E-2</v>
      </c>
      <c r="P942" s="26">
        <v>8.6300000000000002E-2</v>
      </c>
      <c r="Q942" s="26">
        <v>-9.7600000000000006E-2</v>
      </c>
      <c r="R942" s="26">
        <v>3.3300000000000003E-2</v>
      </c>
      <c r="S942" s="26">
        <v>1.23E-2</v>
      </c>
      <c r="T942" s="26">
        <v>-0.14799999999999999</v>
      </c>
      <c r="U942" s="26">
        <v>1.0999999999999999E-2</v>
      </c>
      <c r="V942" s="26">
        <v>-6.9000000000000006E-2</v>
      </c>
      <c r="W942" s="26">
        <v>1.2999999999999999E-2</v>
      </c>
      <c r="X942" s="23">
        <f t="shared" si="57"/>
        <v>0.85380682147823284</v>
      </c>
      <c r="Y942" s="23">
        <f t="shared" si="58"/>
        <v>0.1424443766104202</v>
      </c>
      <c r="Z942" s="23">
        <f t="shared" si="59"/>
        <v>-3.5794016829213904E-2</v>
      </c>
      <c r="AA942" s="48">
        <f t="shared" si="60"/>
        <v>3.9331355659294909E-2</v>
      </c>
      <c r="AB942" s="26">
        <v>1.7500000000000002E-2</v>
      </c>
      <c r="AC942" s="20" t="s">
        <v>11</v>
      </c>
      <c r="AD942" s="26">
        <v>2.1000000000000001E-2</v>
      </c>
      <c r="AE942" s="20" t="s">
        <v>11</v>
      </c>
    </row>
    <row r="943" spans="1:36" ht="15" customHeight="1" x14ac:dyDescent="0.2">
      <c r="C943" s="19" t="s">
        <v>1137</v>
      </c>
      <c r="D943" s="20" t="s">
        <v>1138</v>
      </c>
      <c r="E943" s="59"/>
      <c r="F943" s="30"/>
      <c r="G943" s="25">
        <v>4</v>
      </c>
      <c r="H943" s="23"/>
      <c r="I943" s="26"/>
      <c r="J943" s="26"/>
      <c r="K943" s="26"/>
      <c r="L943" s="26"/>
      <c r="M943" s="26"/>
      <c r="N943" s="26"/>
      <c r="O943" s="26"/>
      <c r="P943" s="26">
        <v>9.3700000000000006E-2</v>
      </c>
      <c r="Q943" s="26">
        <v>9.3299999999999994E-2</v>
      </c>
      <c r="R943" s="26">
        <v>-5.8999999999999997E-2</v>
      </c>
      <c r="S943" s="26">
        <v>-3.0000000000000001E-3</v>
      </c>
      <c r="T943" s="26">
        <v>-0.14599999999999999</v>
      </c>
      <c r="U943" s="26">
        <v>-3.0000000000000001E-3</v>
      </c>
      <c r="V943" s="26"/>
      <c r="W943" s="26"/>
      <c r="X943" s="23" t="str">
        <f t="shared" si="57"/>
        <v xml:space="preserve"> </v>
      </c>
      <c r="Y943" s="23" t="str">
        <f t="shared" si="58"/>
        <v xml:space="preserve"> </v>
      </c>
      <c r="Z943" s="23" t="str">
        <f t="shared" si="59"/>
        <v xml:space="preserve"> </v>
      </c>
      <c r="AA943" s="48" t="str">
        <f t="shared" si="60"/>
        <v xml:space="preserve"> </v>
      </c>
      <c r="AB943" s="26"/>
      <c r="AD943" s="26"/>
      <c r="AE943" s="20" t="s">
        <v>11</v>
      </c>
      <c r="AF943" s="20"/>
      <c r="AI943" s="33"/>
      <c r="AJ943" s="33"/>
    </row>
    <row r="944" spans="1:36" x14ac:dyDescent="0.2">
      <c r="C944" s="19" t="s">
        <v>1229</v>
      </c>
      <c r="D944" s="20" t="s">
        <v>379</v>
      </c>
      <c r="E944" s="60">
        <v>35796</v>
      </c>
      <c r="F944" s="25">
        <v>71</v>
      </c>
      <c r="G944" s="25">
        <v>5</v>
      </c>
      <c r="H944" s="26">
        <v>-9.4E-2</v>
      </c>
      <c r="I944" s="26">
        <v>0.27400000000000002</v>
      </c>
      <c r="J944" s="26">
        <v>4.9000000000000002E-2</v>
      </c>
      <c r="K944" s="26">
        <v>6.0000000000000001E-3</v>
      </c>
      <c r="L944" s="26">
        <v>0.23799999999999999</v>
      </c>
      <c r="M944" s="26">
        <v>4.7199999999999999E-2</v>
      </c>
      <c r="N944" s="26">
        <v>-4.3200000000000002E-2</v>
      </c>
      <c r="O944" s="26">
        <v>0.19600000000000001</v>
      </c>
      <c r="P944" s="26">
        <v>0.2218</v>
      </c>
      <c r="Q944" s="26">
        <v>-0.10290000000000001</v>
      </c>
      <c r="R944" s="26">
        <v>-9.4E-2</v>
      </c>
      <c r="S944" s="26">
        <v>-0.1285</v>
      </c>
      <c r="T944" s="26">
        <v>-7.4999999999999997E-2</v>
      </c>
      <c r="U944" s="26">
        <v>-4.4999999999999998E-2</v>
      </c>
      <c r="V944" s="26">
        <v>-0.224</v>
      </c>
      <c r="W944" s="26">
        <v>0.183</v>
      </c>
      <c r="X944" s="23">
        <f t="shared" si="57"/>
        <v>0.26824119525327261</v>
      </c>
      <c r="Y944" s="23">
        <f t="shared" si="58"/>
        <v>4.7439004346365721E-2</v>
      </c>
      <c r="Z944" s="23">
        <f t="shared" si="59"/>
        <v>-0.15897265490548984</v>
      </c>
      <c r="AA944" s="48">
        <f t="shared" si="60"/>
        <v>1.4962779053060649E-2</v>
      </c>
      <c r="AB944" s="26">
        <v>1.34E-2</v>
      </c>
      <c r="AC944" s="20" t="s">
        <v>380</v>
      </c>
      <c r="AD944" s="26">
        <v>1.44E-2</v>
      </c>
      <c r="AE944" s="20" t="s">
        <v>11</v>
      </c>
    </row>
    <row r="945" spans="1:36" ht="15" customHeight="1" x14ac:dyDescent="0.2">
      <c r="C945" s="19" t="s">
        <v>1001</v>
      </c>
      <c r="D945" s="20" t="s">
        <v>1000</v>
      </c>
      <c r="E945" s="59"/>
      <c r="F945" s="30">
        <v>737</v>
      </c>
      <c r="G945" s="25">
        <v>4</v>
      </c>
      <c r="H945" s="23"/>
      <c r="I945" s="26"/>
      <c r="J945" s="26"/>
      <c r="K945" s="26"/>
      <c r="L945" s="26"/>
      <c r="M945" s="26"/>
      <c r="N945" s="26"/>
      <c r="O945" s="26"/>
      <c r="P945" s="26">
        <v>3.5099999999999999E-2</v>
      </c>
      <c r="Q945" s="26">
        <v>-2.8999999999999998E-3</v>
      </c>
      <c r="R945" s="26">
        <v>-7.22E-2</v>
      </c>
      <c r="S945" s="26">
        <v>1.6899999999999998E-2</v>
      </c>
      <c r="T945" s="26">
        <v>2.5000000000000001E-2</v>
      </c>
      <c r="U945" s="26">
        <v>-0.03</v>
      </c>
      <c r="V945" s="26"/>
      <c r="W945" s="26"/>
      <c r="X945" s="23" t="str">
        <f t="shared" si="57"/>
        <v xml:space="preserve"> </v>
      </c>
      <c r="Y945" s="23" t="str">
        <f t="shared" si="58"/>
        <v xml:space="preserve"> </v>
      </c>
      <c r="Z945" s="23" t="str">
        <f t="shared" si="59"/>
        <v xml:space="preserve"> </v>
      </c>
      <c r="AA945" s="48" t="str">
        <f t="shared" si="60"/>
        <v xml:space="preserve"> </v>
      </c>
      <c r="AB945" s="26"/>
      <c r="AD945" s="26"/>
      <c r="AE945" s="20" t="s">
        <v>11</v>
      </c>
      <c r="AF945" s="20"/>
      <c r="AI945" s="33"/>
      <c r="AJ945" s="33"/>
    </row>
    <row r="946" spans="1:36" ht="15" customHeight="1" x14ac:dyDescent="0.2">
      <c r="C946" s="19" t="s">
        <v>1388</v>
      </c>
      <c r="D946" s="20" t="s">
        <v>1389</v>
      </c>
      <c r="E946" s="60">
        <v>43685</v>
      </c>
      <c r="F946" s="30">
        <v>153</v>
      </c>
      <c r="G946" s="25"/>
      <c r="H946" s="23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>
        <v>2.1999999999999999E-2</v>
      </c>
      <c r="U946" s="26">
        <v>3.0000000000000001E-3</v>
      </c>
      <c r="V946" s="26">
        <v>1E-3</v>
      </c>
      <c r="W946" s="26">
        <v>1.7999999999999999E-2</v>
      </c>
      <c r="X946" s="23" t="str">
        <f t="shared" si="57"/>
        <v xml:space="preserve"> </v>
      </c>
      <c r="Y946" s="23" t="str">
        <f t="shared" si="58"/>
        <v xml:space="preserve"> </v>
      </c>
      <c r="Z946" s="23" t="str">
        <f t="shared" si="59"/>
        <v xml:space="preserve"> </v>
      </c>
      <c r="AA946" s="48" t="str">
        <f t="shared" si="60"/>
        <v xml:space="preserve"> </v>
      </c>
      <c r="AB946" s="26">
        <v>1.0999999999999999E-2</v>
      </c>
      <c r="AC946" s="20" t="s">
        <v>546</v>
      </c>
      <c r="AD946" s="26">
        <v>2.0500000000000001E-2</v>
      </c>
      <c r="AE946" s="20" t="s">
        <v>11</v>
      </c>
      <c r="AF946" s="20"/>
      <c r="AI946" s="33"/>
      <c r="AJ946" s="33"/>
    </row>
    <row r="947" spans="1:36" ht="15" customHeight="1" x14ac:dyDescent="0.2">
      <c r="A947" s="1"/>
      <c r="B947" s="44"/>
      <c r="C947" s="19" t="s">
        <v>1543</v>
      </c>
      <c r="D947" s="20" t="s">
        <v>1160</v>
      </c>
      <c r="E947" s="60">
        <v>42503</v>
      </c>
      <c r="F947" s="25">
        <v>287</v>
      </c>
      <c r="G947" s="25">
        <v>4</v>
      </c>
      <c r="H947" s="26"/>
      <c r="I947" s="26"/>
      <c r="J947" s="26"/>
      <c r="K947" s="26"/>
      <c r="L947" s="26"/>
      <c r="M947" s="26"/>
      <c r="N947" s="26"/>
      <c r="O947" s="26"/>
      <c r="P947" s="26"/>
      <c r="Q947" s="26">
        <v>-4.53E-2</v>
      </c>
      <c r="R947" s="26">
        <v>0.10920000000000001</v>
      </c>
      <c r="S947" s="26">
        <v>0.15540000000000001</v>
      </c>
      <c r="T947" s="26">
        <v>-0.128</v>
      </c>
      <c r="U947" s="26">
        <v>3.5999999999999997E-2</v>
      </c>
      <c r="V947" s="26">
        <v>-0.19</v>
      </c>
      <c r="W947" s="26">
        <v>0.28199999999999997</v>
      </c>
      <c r="X947" s="23" t="str">
        <f t="shared" si="57"/>
        <v xml:space="preserve"> </v>
      </c>
      <c r="Y947" s="23" t="str">
        <f t="shared" si="58"/>
        <v xml:space="preserve"> </v>
      </c>
      <c r="Z947" s="23" t="str">
        <f t="shared" si="59"/>
        <v xml:space="preserve"> </v>
      </c>
      <c r="AA947" s="48" t="str">
        <f t="shared" si="60"/>
        <v xml:space="preserve"> </v>
      </c>
      <c r="AB947" s="26">
        <v>8.0000000000000002E-3</v>
      </c>
      <c r="AC947" s="20" t="s">
        <v>546</v>
      </c>
      <c r="AD947" s="26">
        <v>1.6E-2</v>
      </c>
      <c r="AE947" s="20" t="s">
        <v>11</v>
      </c>
    </row>
    <row r="948" spans="1:36" x14ac:dyDescent="0.2">
      <c r="C948" s="19" t="s">
        <v>1263</v>
      </c>
      <c r="D948" s="20" t="s">
        <v>1264</v>
      </c>
      <c r="E948" s="60">
        <v>39703</v>
      </c>
      <c r="F948" s="25">
        <v>1144</v>
      </c>
      <c r="G948" s="25">
        <v>4</v>
      </c>
      <c r="H948" s="26"/>
      <c r="I948" s="26">
        <v>0.48599999999999999</v>
      </c>
      <c r="J948" s="26">
        <v>0.14899999999999999</v>
      </c>
      <c r="K948" s="26">
        <v>5.7000000000000002E-2</v>
      </c>
      <c r="L948" s="26">
        <v>0.19800000000000001</v>
      </c>
      <c r="M948" s="26">
        <v>-5.0999999999999997E-2</v>
      </c>
      <c r="N948" s="26">
        <v>2.5999999999999999E-2</v>
      </c>
      <c r="O948" s="26">
        <v>-4.0500000000000001E-2</v>
      </c>
      <c r="P948" s="26">
        <v>0.12820000000000001</v>
      </c>
      <c r="Q948" s="26">
        <v>0.12239999999999999</v>
      </c>
      <c r="R948" s="26">
        <v>-7.6200000000000004E-2</v>
      </c>
      <c r="S948" s="26">
        <v>0.14480000000000001</v>
      </c>
      <c r="T948" s="26">
        <v>-4.3999999999999997E-2</v>
      </c>
      <c r="U948" s="26">
        <v>2.5999999999999999E-2</v>
      </c>
      <c r="V948" s="26">
        <v>-0.11899999999999999</v>
      </c>
      <c r="W948" s="26">
        <v>0.11</v>
      </c>
      <c r="X948" s="23" t="str">
        <f t="shared" si="57"/>
        <v xml:space="preserve"> </v>
      </c>
      <c r="Y948" s="23">
        <f t="shared" si="58"/>
        <v>0.51962290144487544</v>
      </c>
      <c r="Z948" s="23">
        <f t="shared" si="59"/>
        <v>0.20006294110878242</v>
      </c>
      <c r="AA948" s="48" t="str">
        <f t="shared" si="60"/>
        <v xml:space="preserve"> </v>
      </c>
      <c r="AB948" s="26">
        <v>9.1999999999999998E-3</v>
      </c>
      <c r="AC948" s="20" t="s">
        <v>11</v>
      </c>
      <c r="AD948" s="26">
        <v>9.1999999999999998E-3</v>
      </c>
      <c r="AE948" s="20" t="s">
        <v>11</v>
      </c>
    </row>
    <row r="949" spans="1:36" x14ac:dyDescent="0.2">
      <c r="E949" s="60"/>
      <c r="F949" s="25"/>
      <c r="G949" s="25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3" t="str">
        <f t="shared" si="57"/>
        <v xml:space="preserve"> </v>
      </c>
      <c r="Y949" s="23" t="str">
        <f t="shared" si="58"/>
        <v xml:space="preserve"> </v>
      </c>
      <c r="Z949" s="23" t="str">
        <f t="shared" si="59"/>
        <v xml:space="preserve"> </v>
      </c>
      <c r="AA949" s="48" t="str">
        <f t="shared" si="60"/>
        <v xml:space="preserve"> </v>
      </c>
      <c r="AB949" s="26"/>
      <c r="AD949" s="26"/>
    </row>
    <row r="950" spans="1:36" s="1" customFormat="1" x14ac:dyDescent="0.2">
      <c r="C950" s="1" t="s">
        <v>1558</v>
      </c>
      <c r="D950" s="2"/>
      <c r="E950" s="58"/>
      <c r="F950" s="2"/>
      <c r="G950" s="2"/>
      <c r="H950" s="12"/>
      <c r="I950" s="12">
        <v>0.18179999999999999</v>
      </c>
      <c r="J950" s="12">
        <v>0.23710000000000001</v>
      </c>
      <c r="K950" s="12">
        <v>1.5299999999999999E-2</v>
      </c>
      <c r="L950" s="12">
        <v>0.14960000000000001</v>
      </c>
      <c r="M950" s="12">
        <v>-0.12909999999999999</v>
      </c>
      <c r="N950" s="12">
        <v>7.3700000000000002E-2</v>
      </c>
      <c r="O950" s="12">
        <v>-5.2299999999999999E-2</v>
      </c>
      <c r="P950" s="12">
        <v>0.1323</v>
      </c>
      <c r="Q950" s="12">
        <v>1.2E-2</v>
      </c>
      <c r="R950" s="12">
        <v>-1.4800000000000001E-2</v>
      </c>
      <c r="S950" s="12">
        <v>0.15559999999999999</v>
      </c>
      <c r="T950" s="12">
        <v>-3.5000000000000003E-2</v>
      </c>
      <c r="U950" s="12">
        <v>5.7000000000000002E-2</v>
      </c>
      <c r="V950" s="12">
        <v>-0.124</v>
      </c>
      <c r="W950" s="12"/>
      <c r="X950" s="23" t="str">
        <f t="shared" si="57"/>
        <v xml:space="preserve"> </v>
      </c>
      <c r="Y950" s="23" t="str">
        <f t="shared" si="58"/>
        <v xml:space="preserve"> </v>
      </c>
      <c r="Z950" s="23" t="str">
        <f t="shared" si="59"/>
        <v xml:space="preserve"> </v>
      </c>
      <c r="AA950" s="48" t="str">
        <f t="shared" si="60"/>
        <v xml:space="preserve"> </v>
      </c>
      <c r="AB950" s="2"/>
      <c r="AC950" s="2"/>
      <c r="AD950" s="2"/>
      <c r="AE950" s="2"/>
    </row>
    <row r="951" spans="1:36" x14ac:dyDescent="0.2">
      <c r="X951" s="23" t="str">
        <f t="shared" si="57"/>
        <v xml:space="preserve"> </v>
      </c>
      <c r="Y951" s="23" t="str">
        <f t="shared" si="58"/>
        <v xml:space="preserve"> </v>
      </c>
      <c r="Z951" s="23" t="str">
        <f t="shared" si="59"/>
        <v xml:space="preserve"> </v>
      </c>
      <c r="AA951" s="48" t="str">
        <f t="shared" si="60"/>
        <v xml:space="preserve"> </v>
      </c>
    </row>
    <row r="952" spans="1:36" x14ac:dyDescent="0.2">
      <c r="C952" s="1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23" t="str">
        <f t="shared" si="57"/>
        <v xml:space="preserve"> </v>
      </c>
      <c r="Y952" s="23" t="str">
        <f t="shared" si="58"/>
        <v xml:space="preserve"> </v>
      </c>
      <c r="Z952" s="23" t="str">
        <f t="shared" si="59"/>
        <v xml:space="preserve"> </v>
      </c>
      <c r="AA952" s="48" t="str">
        <f t="shared" si="60"/>
        <v xml:space="preserve"> </v>
      </c>
    </row>
    <row r="953" spans="1:36" x14ac:dyDescent="0.2">
      <c r="C953" s="1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23" t="str">
        <f t="shared" si="57"/>
        <v xml:space="preserve"> </v>
      </c>
      <c r="Y953" s="23" t="str">
        <f t="shared" si="58"/>
        <v xml:space="preserve"> </v>
      </c>
      <c r="Z953" s="23" t="str">
        <f t="shared" si="59"/>
        <v xml:space="preserve"> </v>
      </c>
      <c r="AA953" s="48" t="str">
        <f t="shared" si="60"/>
        <v xml:space="preserve"> </v>
      </c>
    </row>
    <row r="954" spans="1:36" s="1" customFormat="1" x14ac:dyDescent="0.2">
      <c r="A954" s="1" t="s">
        <v>1559</v>
      </c>
      <c r="D954" s="2"/>
      <c r="E954" s="58"/>
      <c r="F954" s="2"/>
      <c r="G954" s="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23" t="str">
        <f t="shared" si="57"/>
        <v xml:space="preserve"> </v>
      </c>
      <c r="Y954" s="23" t="str">
        <f t="shared" si="58"/>
        <v xml:space="preserve"> </v>
      </c>
      <c r="Z954" s="23" t="str">
        <f t="shared" si="59"/>
        <v xml:space="preserve"> </v>
      </c>
      <c r="AA954" s="48" t="str">
        <f t="shared" si="60"/>
        <v xml:space="preserve"> </v>
      </c>
      <c r="AB954" s="2"/>
      <c r="AC954" s="2"/>
      <c r="AD954" s="2"/>
      <c r="AE954" s="2"/>
    </row>
    <row r="955" spans="1:36" s="1" customFormat="1" x14ac:dyDescent="0.2">
      <c r="D955" s="2"/>
      <c r="E955" s="58"/>
      <c r="F955" s="2"/>
      <c r="G955" s="2"/>
      <c r="H955" s="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23" t="str">
        <f t="shared" si="57"/>
        <v xml:space="preserve"> </v>
      </c>
      <c r="Y955" s="23" t="str">
        <f t="shared" si="58"/>
        <v xml:space="preserve"> </v>
      </c>
      <c r="Z955" s="23" t="str">
        <f t="shared" si="59"/>
        <v xml:space="preserve"> </v>
      </c>
      <c r="AA955" s="48" t="str">
        <f t="shared" si="60"/>
        <v xml:space="preserve"> </v>
      </c>
      <c r="AB955" s="2"/>
      <c r="AC955" s="2"/>
      <c r="AD955" s="2"/>
      <c r="AE955" s="2"/>
    </row>
    <row r="956" spans="1:36" ht="15" customHeight="1" x14ac:dyDescent="0.2">
      <c r="A956" s="1"/>
      <c r="B956" s="1"/>
      <c r="C956" s="19" t="s">
        <v>1545</v>
      </c>
      <c r="D956" s="20" t="s">
        <v>1544</v>
      </c>
      <c r="E956" s="60">
        <v>40261</v>
      </c>
      <c r="F956" s="30">
        <v>1394</v>
      </c>
      <c r="G956" s="25">
        <v>4</v>
      </c>
      <c r="H956" s="23"/>
      <c r="I956" s="26"/>
      <c r="J956" s="26"/>
      <c r="K956" s="26">
        <v>2E-3</v>
      </c>
      <c r="L956" s="26">
        <v>0.14000000000000001</v>
      </c>
      <c r="M956" s="26">
        <v>-0.13200000000000001</v>
      </c>
      <c r="N956" s="26">
        <v>7.2999999999999995E-2</v>
      </c>
      <c r="O956" s="26">
        <v>-6.5000000000000002E-2</v>
      </c>
      <c r="P956" s="26">
        <v>0.1124</v>
      </c>
      <c r="Q956" s="26">
        <v>1.06E-2</v>
      </c>
      <c r="R956" s="26">
        <v>-3.15E-2</v>
      </c>
      <c r="S956" s="26">
        <v>0.15570000000000001</v>
      </c>
      <c r="T956" s="26">
        <v>-5.5E-2</v>
      </c>
      <c r="U956" s="26">
        <v>5.4999999999999997E-3</v>
      </c>
      <c r="V956" s="26">
        <v>-2.4E-2</v>
      </c>
      <c r="W956" s="26">
        <v>9.8000000000000004E-2</v>
      </c>
      <c r="X956" s="23" t="str">
        <f t="shared" si="57"/>
        <v xml:space="preserve"> </v>
      </c>
      <c r="Y956" s="23">
        <f t="shared" si="58"/>
        <v>0.27454356474302344</v>
      </c>
      <c r="Z956" s="23">
        <f t="shared" si="59"/>
        <v>0.11578909264192894</v>
      </c>
      <c r="AA956" s="48" t="str">
        <f t="shared" si="60"/>
        <v xml:space="preserve"> </v>
      </c>
      <c r="AB956" s="26">
        <v>7.0000000000000001E-3</v>
      </c>
      <c r="AC956" s="20" t="s">
        <v>11</v>
      </c>
      <c r="AD956" s="26">
        <v>7.0000000000000001E-3</v>
      </c>
      <c r="AE956" s="20" t="s">
        <v>11</v>
      </c>
      <c r="AF956" s="20"/>
      <c r="AI956" s="33"/>
      <c r="AJ956" s="33"/>
    </row>
    <row r="957" spans="1:36" ht="15" customHeight="1" x14ac:dyDescent="0.2">
      <c r="C957" s="19" t="s">
        <v>1372</v>
      </c>
      <c r="D957" s="20" t="s">
        <v>1373</v>
      </c>
      <c r="E957" s="64"/>
      <c r="F957" s="30">
        <v>1920</v>
      </c>
      <c r="G957" s="25">
        <v>4</v>
      </c>
      <c r="H957" s="23"/>
      <c r="I957" s="26"/>
      <c r="J957" s="26">
        <v>0.22450000000000001</v>
      </c>
      <c r="K957" s="26">
        <v>5.3E-3</v>
      </c>
      <c r="L957" s="26">
        <v>0.1263</v>
      </c>
      <c r="M957" s="26">
        <v>-0.15459999999999999</v>
      </c>
      <c r="N957" s="26">
        <v>5.57E-2</v>
      </c>
      <c r="O957" s="26">
        <v>-7.8799999999999995E-2</v>
      </c>
      <c r="P957" s="26">
        <v>0.12670000000000001</v>
      </c>
      <c r="Q957" s="26">
        <v>-1.4E-3</v>
      </c>
      <c r="R957" s="26">
        <v>-4.2299999999999997E-2</v>
      </c>
      <c r="S957" s="26">
        <v>0.17150000000000001</v>
      </c>
      <c r="T957" s="26">
        <v>-6.0999999999999999E-2</v>
      </c>
      <c r="U957" s="26">
        <v>-0.02</v>
      </c>
      <c r="V957" s="26">
        <v>-1.4E-2</v>
      </c>
      <c r="W957" s="26">
        <v>0.109</v>
      </c>
      <c r="X957" s="23" t="str">
        <f t="shared" si="57"/>
        <v xml:space="preserve"> </v>
      </c>
      <c r="Y957" s="23">
        <f t="shared" si="58"/>
        <v>0.18243758684477318</v>
      </c>
      <c r="Z957" s="23">
        <f t="shared" si="59"/>
        <v>4.4307650889310768E-2</v>
      </c>
      <c r="AA957" s="48" t="str">
        <f t="shared" si="60"/>
        <v xml:space="preserve"> </v>
      </c>
      <c r="AB957" s="26">
        <v>1.89E-2</v>
      </c>
      <c r="AC957" s="20" t="s">
        <v>11</v>
      </c>
      <c r="AD957" s="26">
        <v>1.89E-2</v>
      </c>
      <c r="AE957" s="20" t="s">
        <v>11</v>
      </c>
      <c r="AF957" s="20"/>
      <c r="AI957" s="33"/>
      <c r="AJ957" s="33"/>
    </row>
    <row r="958" spans="1:36" ht="15" customHeight="1" x14ac:dyDescent="0.2">
      <c r="C958" s="38" t="s">
        <v>1271</v>
      </c>
      <c r="D958" s="20" t="s">
        <v>1272</v>
      </c>
      <c r="E958" s="59">
        <v>39105</v>
      </c>
      <c r="F958" s="30">
        <v>3250</v>
      </c>
      <c r="G958" s="25">
        <v>4</v>
      </c>
      <c r="H958" s="23"/>
      <c r="I958" s="26">
        <v>0.191</v>
      </c>
      <c r="J958" s="26">
        <v>0.21199999999999999</v>
      </c>
      <c r="K958" s="26">
        <v>0.01</v>
      </c>
      <c r="L958" s="26">
        <v>0.129</v>
      </c>
      <c r="M958" s="26">
        <v>-0.15</v>
      </c>
      <c r="N958" s="26">
        <v>6.2E-2</v>
      </c>
      <c r="O958" s="26">
        <v>-4.9000000000000002E-2</v>
      </c>
      <c r="P958" s="26">
        <v>0.108</v>
      </c>
      <c r="Q958" s="26">
        <v>-2.1999999999999999E-2</v>
      </c>
      <c r="R958" s="26">
        <v>-3.3000000000000002E-2</v>
      </c>
      <c r="S958" s="26">
        <v>0.13170000000000001</v>
      </c>
      <c r="T958" s="26">
        <v>-3.9E-2</v>
      </c>
      <c r="U958" s="26">
        <v>-1.7999999999999999E-2</v>
      </c>
      <c r="V958" s="26">
        <v>-2.8000000000000001E-2</v>
      </c>
      <c r="W958" s="26">
        <v>6.5000000000000002E-2</v>
      </c>
      <c r="X958" s="23" t="str">
        <f t="shared" si="57"/>
        <v xml:space="preserve"> </v>
      </c>
      <c r="Y958" s="23">
        <f t="shared" si="58"/>
        <v>0.13403492143176732</v>
      </c>
      <c r="Z958" s="23">
        <f t="shared" si="59"/>
        <v>-5.4855155865901617E-3</v>
      </c>
      <c r="AA958" s="48" t="str">
        <f t="shared" si="60"/>
        <v xml:space="preserve"> </v>
      </c>
      <c r="AB958" s="26">
        <v>1.2E-2</v>
      </c>
      <c r="AC958" s="20" t="s">
        <v>11</v>
      </c>
      <c r="AD958" s="26">
        <v>1.54E-2</v>
      </c>
      <c r="AE958" s="20" t="s">
        <v>11</v>
      </c>
      <c r="AF958" s="20"/>
      <c r="AI958" s="33"/>
      <c r="AJ958" s="33"/>
    </row>
    <row r="959" spans="1:36" ht="15" customHeight="1" x14ac:dyDescent="0.2">
      <c r="A959" s="1"/>
      <c r="B959" s="1"/>
      <c r="C959" s="19" t="s">
        <v>1579</v>
      </c>
      <c r="D959" s="20" t="s">
        <v>1580</v>
      </c>
      <c r="E959" s="60">
        <v>40406</v>
      </c>
      <c r="F959" s="30">
        <v>1780</v>
      </c>
      <c r="G959" s="25">
        <v>4</v>
      </c>
      <c r="H959" s="23"/>
      <c r="I959" s="26"/>
      <c r="J959" s="26"/>
      <c r="K959" s="26"/>
      <c r="L959" s="26"/>
      <c r="M959" s="26"/>
      <c r="N959" s="26"/>
      <c r="O959" s="26">
        <v>-6.7500000000000004E-2</v>
      </c>
      <c r="P959" s="26">
        <v>9.6000000000000002E-2</v>
      </c>
      <c r="Q959" s="26">
        <v>3.8999999999999998E-3</v>
      </c>
      <c r="R959" s="26">
        <v>-5.2900000000000003E-2</v>
      </c>
      <c r="S959" s="26">
        <v>0.1512</v>
      </c>
      <c r="T959" s="26">
        <v>-7.8E-2</v>
      </c>
      <c r="U959" s="26">
        <v>-3.2000000000000001E-2</v>
      </c>
      <c r="V959" s="26">
        <v>-7.1999999999999995E-2</v>
      </c>
      <c r="W959" s="26">
        <v>7.1999999999999995E-2</v>
      </c>
      <c r="X959" s="23" t="str">
        <f t="shared" si="57"/>
        <v xml:space="preserve"> </v>
      </c>
      <c r="Y959" s="23" t="str">
        <f t="shared" si="58"/>
        <v xml:space="preserve"> </v>
      </c>
      <c r="Z959" s="23" t="str">
        <f t="shared" si="59"/>
        <v xml:space="preserve"> </v>
      </c>
      <c r="AA959" s="48" t="str">
        <f t="shared" si="60"/>
        <v xml:space="preserve"> </v>
      </c>
      <c r="AB959" s="26">
        <v>1.2E-2</v>
      </c>
      <c r="AC959" s="20" t="s">
        <v>11</v>
      </c>
      <c r="AD959" s="26">
        <v>1.6899999999999998E-2</v>
      </c>
      <c r="AE959" s="20" t="s">
        <v>11</v>
      </c>
      <c r="AF959" s="20"/>
      <c r="AI959" s="33"/>
      <c r="AJ959" s="33"/>
    </row>
    <row r="960" spans="1:36" ht="15" customHeight="1" x14ac:dyDescent="0.2">
      <c r="A960" s="1"/>
      <c r="B960" s="1"/>
      <c r="C960" s="19" t="s">
        <v>1547</v>
      </c>
      <c r="D960" s="20" t="s">
        <v>1546</v>
      </c>
      <c r="E960" s="60"/>
      <c r="F960" s="30">
        <v>1780</v>
      </c>
      <c r="G960" s="25">
        <v>4</v>
      </c>
      <c r="H960" s="23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>
        <v>-6.9000000000000006E-2</v>
      </c>
      <c r="U960" s="26">
        <v>-2.4E-2</v>
      </c>
      <c r="V960" s="26">
        <v>-6.4000000000000001E-2</v>
      </c>
      <c r="W960" s="26">
        <v>8.1000000000000003E-2</v>
      </c>
      <c r="X960" s="23" t="str">
        <f t="shared" si="57"/>
        <v xml:space="preserve"> </v>
      </c>
      <c r="Y960" s="23" t="str">
        <f t="shared" si="58"/>
        <v xml:space="preserve"> </v>
      </c>
      <c r="Z960" s="23" t="str">
        <f t="shared" si="59"/>
        <v xml:space="preserve"> </v>
      </c>
      <c r="AA960" s="48" t="str">
        <f t="shared" si="60"/>
        <v xml:space="preserve"> </v>
      </c>
      <c r="AB960" s="26">
        <v>7.0000000000000001E-3</v>
      </c>
      <c r="AC960" s="19"/>
      <c r="AD960" s="19"/>
      <c r="AE960" s="19"/>
      <c r="AF960" s="20"/>
      <c r="AI960" s="33"/>
      <c r="AJ960" s="33"/>
    </row>
    <row r="961" spans="1:36" ht="15" customHeight="1" x14ac:dyDescent="0.2">
      <c r="C961" s="19" t="s">
        <v>1354</v>
      </c>
      <c r="D961" s="20" t="s">
        <v>1353</v>
      </c>
      <c r="E961" s="59">
        <v>38835</v>
      </c>
      <c r="F961" s="30">
        <v>158</v>
      </c>
      <c r="G961" s="25">
        <v>5</v>
      </c>
      <c r="H961" s="23"/>
      <c r="I961" s="26">
        <v>0.23100000000000001</v>
      </c>
      <c r="J961" s="26">
        <v>0.14299999999999999</v>
      </c>
      <c r="K961" s="26">
        <v>-0.03</v>
      </c>
      <c r="L961" s="26">
        <v>0.14199999999999999</v>
      </c>
      <c r="M961" s="26">
        <v>-9.6000000000000002E-2</v>
      </c>
      <c r="N961" s="26">
        <v>-8.3000000000000004E-2</v>
      </c>
      <c r="O961" s="26">
        <v>-0.16200000000000001</v>
      </c>
      <c r="P961" s="26">
        <v>0.08</v>
      </c>
      <c r="Q961" s="26">
        <v>0.153</v>
      </c>
      <c r="R961" s="26">
        <v>-0.10100000000000001</v>
      </c>
      <c r="S961" s="26"/>
      <c r="T961" s="26"/>
      <c r="U961" s="26"/>
      <c r="V961" s="26"/>
      <c r="W961" s="26">
        <v>0.12</v>
      </c>
      <c r="X961" s="23" t="str">
        <f t="shared" si="57"/>
        <v xml:space="preserve"> </v>
      </c>
      <c r="Y961" s="23" t="str">
        <f t="shared" si="58"/>
        <v xml:space="preserve"> </v>
      </c>
      <c r="Z961" s="23" t="str">
        <f t="shared" si="59"/>
        <v xml:space="preserve"> </v>
      </c>
      <c r="AA961" s="48" t="str">
        <f t="shared" si="60"/>
        <v xml:space="preserve"> </v>
      </c>
      <c r="AB961" s="26">
        <v>1.2200000000000001E-2</v>
      </c>
      <c r="AC961" s="20" t="s">
        <v>11</v>
      </c>
      <c r="AD961" s="26">
        <v>1.2200000000000001E-2</v>
      </c>
      <c r="AE961" s="20" t="s">
        <v>11</v>
      </c>
      <c r="AF961" s="20"/>
      <c r="AI961" s="33"/>
      <c r="AJ961" s="33"/>
    </row>
    <row r="962" spans="1:36" ht="15" customHeight="1" x14ac:dyDescent="0.2">
      <c r="E962" s="59"/>
      <c r="F962" s="30"/>
      <c r="G962" s="25"/>
      <c r="H962" s="23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3" t="str">
        <f t="shared" si="57"/>
        <v xml:space="preserve"> </v>
      </c>
      <c r="Y962" s="23" t="str">
        <f t="shared" si="58"/>
        <v xml:space="preserve"> </v>
      </c>
      <c r="Z962" s="23" t="str">
        <f t="shared" si="59"/>
        <v xml:space="preserve"> </v>
      </c>
      <c r="AA962" s="48" t="str">
        <f t="shared" si="60"/>
        <v xml:space="preserve"> </v>
      </c>
      <c r="AB962" s="26"/>
      <c r="AD962" s="26"/>
      <c r="AF962" s="20"/>
      <c r="AI962" s="33"/>
      <c r="AJ962" s="33"/>
    </row>
    <row r="963" spans="1:36" s="1" customFormat="1" x14ac:dyDescent="0.2">
      <c r="C963" s="1" t="s">
        <v>1558</v>
      </c>
      <c r="D963" s="2"/>
      <c r="E963" s="58"/>
      <c r="F963" s="2"/>
      <c r="G963" s="2"/>
      <c r="H963" s="12"/>
      <c r="I963" s="12">
        <v>0.18179999999999999</v>
      </c>
      <c r="J963" s="12">
        <v>0.23710000000000001</v>
      </c>
      <c r="K963" s="12">
        <v>1.5299999999999999E-2</v>
      </c>
      <c r="L963" s="12">
        <v>0.14960000000000001</v>
      </c>
      <c r="M963" s="12">
        <v>-0.12909999999999999</v>
      </c>
      <c r="N963" s="12">
        <v>7.3700000000000002E-2</v>
      </c>
      <c r="O963" s="12">
        <v>-5.2299999999999999E-2</v>
      </c>
      <c r="P963" s="12">
        <v>0.1323</v>
      </c>
      <c r="Q963" s="12">
        <v>1.2E-2</v>
      </c>
      <c r="R963" s="12">
        <v>-1.4800000000000001E-2</v>
      </c>
      <c r="S963" s="12">
        <v>0.15559999999999999</v>
      </c>
      <c r="T963" s="12">
        <v>-5.79E-2</v>
      </c>
      <c r="U963" s="12"/>
      <c r="V963" s="12"/>
      <c r="W963" s="12"/>
      <c r="X963" s="23" t="str">
        <f t="shared" si="57"/>
        <v xml:space="preserve"> </v>
      </c>
      <c r="Y963" s="23" t="str">
        <f t="shared" si="58"/>
        <v xml:space="preserve"> </v>
      </c>
      <c r="Z963" s="23" t="str">
        <f t="shared" si="59"/>
        <v xml:space="preserve"> </v>
      </c>
      <c r="AA963" s="48" t="str">
        <f t="shared" si="60"/>
        <v xml:space="preserve"> </v>
      </c>
      <c r="AB963" s="2"/>
      <c r="AC963" s="2"/>
      <c r="AD963" s="2"/>
      <c r="AE963" s="2"/>
    </row>
    <row r="964" spans="1:36" s="1" customFormat="1" x14ac:dyDescent="0.2">
      <c r="D964" s="2"/>
      <c r="E964" s="58"/>
      <c r="F964" s="2"/>
      <c r="G964" s="2"/>
      <c r="H964" s="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23" t="str">
        <f t="shared" si="57"/>
        <v xml:space="preserve"> </v>
      </c>
      <c r="Y964" s="23" t="str">
        <f t="shared" si="58"/>
        <v xml:space="preserve"> </v>
      </c>
      <c r="Z964" s="23" t="str">
        <f t="shared" si="59"/>
        <v xml:space="preserve"> </v>
      </c>
      <c r="AA964" s="48" t="str">
        <f t="shared" si="60"/>
        <v xml:space="preserve"> </v>
      </c>
      <c r="AB964" s="2"/>
      <c r="AC964" s="2"/>
      <c r="AD964" s="2"/>
      <c r="AE964" s="2"/>
    </row>
    <row r="965" spans="1:36" x14ac:dyDescent="0.2">
      <c r="X965" s="23" t="str">
        <f t="shared" si="57"/>
        <v xml:space="preserve"> </v>
      </c>
      <c r="Y965" s="23" t="str">
        <f t="shared" si="58"/>
        <v xml:space="preserve"> </v>
      </c>
      <c r="Z965" s="23" t="str">
        <f t="shared" si="59"/>
        <v xml:space="preserve"> </v>
      </c>
      <c r="AA965" s="48" t="str">
        <f t="shared" si="60"/>
        <v xml:space="preserve"> </v>
      </c>
    </row>
    <row r="966" spans="1:36" s="1" customFormat="1" x14ac:dyDescent="0.2">
      <c r="A966" s="1" t="s">
        <v>1555</v>
      </c>
      <c r="D966" s="2"/>
      <c r="E966" s="58"/>
      <c r="F966" s="2"/>
      <c r="G966" s="2"/>
      <c r="H966" s="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23" t="str">
        <f t="shared" si="57"/>
        <v xml:space="preserve"> </v>
      </c>
      <c r="Y966" s="23" t="str">
        <f t="shared" si="58"/>
        <v xml:space="preserve"> </v>
      </c>
      <c r="Z966" s="23" t="str">
        <f t="shared" si="59"/>
        <v xml:space="preserve"> </v>
      </c>
      <c r="AA966" s="48" t="str">
        <f t="shared" si="60"/>
        <v xml:space="preserve"> </v>
      </c>
      <c r="AB966" s="2"/>
      <c r="AC966" s="2"/>
      <c r="AD966" s="2"/>
      <c r="AE966" s="2"/>
    </row>
    <row r="967" spans="1:36" s="1" customFormat="1" x14ac:dyDescent="0.2">
      <c r="D967" s="2"/>
      <c r="E967" s="58"/>
      <c r="F967" s="2"/>
      <c r="G967" s="2"/>
      <c r="H967" s="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23" t="str">
        <f t="shared" si="57"/>
        <v xml:space="preserve"> </v>
      </c>
      <c r="Y967" s="23" t="str">
        <f t="shared" si="58"/>
        <v xml:space="preserve"> </v>
      </c>
      <c r="Z967" s="23" t="str">
        <f t="shared" si="59"/>
        <v xml:space="preserve"> </v>
      </c>
      <c r="AA967" s="48" t="str">
        <f t="shared" si="60"/>
        <v xml:space="preserve"> </v>
      </c>
      <c r="AB967" s="2"/>
      <c r="AC967" s="2"/>
      <c r="AD967" s="2"/>
      <c r="AE967" s="2"/>
    </row>
    <row r="968" spans="1:36" x14ac:dyDescent="0.2">
      <c r="C968" s="19" t="s">
        <v>1556</v>
      </c>
      <c r="D968" s="20" t="s">
        <v>1557</v>
      </c>
      <c r="E968" s="59">
        <v>40866</v>
      </c>
      <c r="I968" s="26"/>
      <c r="J968" s="26"/>
      <c r="K968" s="26"/>
      <c r="L968" s="26"/>
      <c r="M968" s="26"/>
      <c r="N968" s="26"/>
      <c r="O968" s="26">
        <v>-9.35E-2</v>
      </c>
      <c r="P968" s="26">
        <v>9.6299999999999997E-2</v>
      </c>
      <c r="Q968" s="26">
        <v>0.12470000000000001</v>
      </c>
      <c r="R968" s="26">
        <v>-6.83E-2</v>
      </c>
      <c r="S968" s="26">
        <v>0.1295</v>
      </c>
      <c r="T968" s="26"/>
      <c r="U968" s="26"/>
      <c r="V968" s="26"/>
      <c r="W968" s="26"/>
      <c r="X968" s="23" t="str">
        <f t="shared" ref="X968:X1031" si="61" xml:space="preserve">
IF(
COUNTBLANK(H968:W968)&gt;0," ",
((1+H968)*(1+I968)*(1+J968)*(1+K968)*(1+L968)*(1+M968)*(1+N968)*(1+O968)*(1+P968)*(1+Q968)*(1+R968)*(1+S968)*(1+T968)*(1+U968)*(1+V968)*(1+W968))-1
)</f>
        <v xml:space="preserve"> </v>
      </c>
      <c r="Y968" s="23" t="str">
        <f t="shared" ref="Y968:Y1031" si="62" xml:space="preserve">
IF(
COUNTBLANK(K968:W968)&gt;0," ",
((1+K968)*(1+L968)*(1+M968)*(1+N968)*(1+O968)*(1+P968)*(1+Q968)*(1+R968)*(1+S968)*(1+T968)*(1+U968)*(1+V968)*(1+W968))-1
)</f>
        <v xml:space="preserve"> </v>
      </c>
      <c r="Z968" s="23" t="str">
        <f t="shared" ref="Z968:Z1031" si="63" xml:space="preserve">
IF(
COUNTBLANK(M968:W968)&gt;0," ",
((1+M968)*(1+N968)*(1+O968)*(1+P968)*(1+Q968)*(1+R968)*(1+S968)*(1+T968)*(1+U968)*(1+V968)*(1+W968))-1
)</f>
        <v xml:space="preserve"> </v>
      </c>
      <c r="AA968" s="48" t="str">
        <f t="shared" si="60"/>
        <v xml:space="preserve"> </v>
      </c>
      <c r="AC968" s="20" t="s">
        <v>11</v>
      </c>
    </row>
    <row r="969" spans="1:36" ht="15" customHeight="1" x14ac:dyDescent="0.2">
      <c r="C969" s="19" t="s">
        <v>1228</v>
      </c>
      <c r="D969" s="20" t="s">
        <v>1227</v>
      </c>
      <c r="E969" s="59">
        <v>42024</v>
      </c>
      <c r="F969" s="30">
        <v>91</v>
      </c>
      <c r="G969" s="25">
        <v>4</v>
      </c>
      <c r="H969" s="23"/>
      <c r="I969" s="26"/>
      <c r="J969" s="26"/>
      <c r="K969" s="26"/>
      <c r="L969" s="26"/>
      <c r="M969" s="26"/>
      <c r="N969" s="26"/>
      <c r="O969" s="26">
        <v>2.1700000000000001E-2</v>
      </c>
      <c r="P969" s="26">
        <v>0.113</v>
      </c>
      <c r="Q969" s="26">
        <v>0.1187</v>
      </c>
      <c r="R969" s="26">
        <v>-3.73E-2</v>
      </c>
      <c r="S969" s="26"/>
      <c r="T969" s="26"/>
      <c r="U969" s="26"/>
      <c r="V969" s="26"/>
      <c r="W969" s="26"/>
      <c r="X969" s="23" t="str">
        <f t="shared" si="61"/>
        <v xml:space="preserve"> </v>
      </c>
      <c r="Y969" s="23" t="str">
        <f t="shared" si="62"/>
        <v xml:space="preserve"> </v>
      </c>
      <c r="Z969" s="23" t="str">
        <f t="shared" si="63"/>
        <v xml:space="preserve"> </v>
      </c>
      <c r="AA969" s="48" t="str">
        <f t="shared" si="60"/>
        <v xml:space="preserve"> </v>
      </c>
      <c r="AB969" s="26">
        <v>7.0000000000000001E-3</v>
      </c>
      <c r="AC969" s="20" t="s">
        <v>11</v>
      </c>
      <c r="AD969" s="26">
        <v>8.9999999999999993E-3</v>
      </c>
      <c r="AE969" s="20" t="s">
        <v>11</v>
      </c>
      <c r="AF969" s="20"/>
      <c r="AI969" s="33"/>
      <c r="AJ969" s="33"/>
    </row>
    <row r="970" spans="1:36" ht="15" customHeight="1" x14ac:dyDescent="0.2">
      <c r="C970" s="19" t="s">
        <v>1494</v>
      </c>
      <c r="D970" s="20" t="s">
        <v>1493</v>
      </c>
      <c r="E970" s="60"/>
      <c r="F970" s="30">
        <v>10537</v>
      </c>
      <c r="G970" s="25"/>
      <c r="H970" s="23"/>
      <c r="I970" s="26"/>
      <c r="J970" s="26"/>
      <c r="K970" s="26"/>
      <c r="L970" s="26"/>
      <c r="M970" s="26"/>
      <c r="N970" s="26"/>
      <c r="O970" s="26">
        <v>0.11600000000000001</v>
      </c>
      <c r="P970" s="26">
        <v>0.13900000000000001</v>
      </c>
      <c r="Q970" s="26">
        <v>-3.6999999999999998E-2</v>
      </c>
      <c r="R970" s="26">
        <v>-1.0999999999999999E-2</v>
      </c>
      <c r="S970" s="26">
        <v>0.189</v>
      </c>
      <c r="T970" s="26"/>
      <c r="U970" s="26"/>
      <c r="V970" s="26"/>
      <c r="W970" s="26"/>
      <c r="X970" s="23" t="str">
        <f t="shared" si="61"/>
        <v xml:space="preserve"> </v>
      </c>
      <c r="Y970" s="23" t="str">
        <f t="shared" si="62"/>
        <v xml:space="preserve"> </v>
      </c>
      <c r="Z970" s="23" t="str">
        <f t="shared" si="63"/>
        <v xml:space="preserve"> </v>
      </c>
      <c r="AA970" s="48" t="str">
        <f t="shared" si="60"/>
        <v xml:space="preserve"> </v>
      </c>
      <c r="AB970" s="26">
        <v>4.4999999999999997E-3</v>
      </c>
      <c r="AC970" s="20" t="s">
        <v>11</v>
      </c>
      <c r="AD970" s="26">
        <v>4.4999999999999997E-3</v>
      </c>
      <c r="AF970" s="20"/>
      <c r="AI970" s="33"/>
      <c r="AJ970" s="33"/>
    </row>
    <row r="971" spans="1:36" s="1" customFormat="1" x14ac:dyDescent="0.2">
      <c r="D971" s="2"/>
      <c r="E971" s="58"/>
      <c r="F971" s="2"/>
      <c r="G971" s="2"/>
      <c r="H971" s="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23" t="str">
        <f t="shared" si="61"/>
        <v xml:space="preserve"> </v>
      </c>
      <c r="Y971" s="23" t="str">
        <f t="shared" si="62"/>
        <v xml:space="preserve"> </v>
      </c>
      <c r="Z971" s="23" t="str">
        <f t="shared" si="63"/>
        <v xml:space="preserve"> </v>
      </c>
      <c r="AA971" s="48" t="str">
        <f t="shared" si="60"/>
        <v xml:space="preserve"> </v>
      </c>
      <c r="AB971" s="2"/>
      <c r="AC971" s="2"/>
      <c r="AD971" s="2"/>
      <c r="AE971" s="2"/>
    </row>
    <row r="972" spans="1:36" s="1" customFormat="1" x14ac:dyDescent="0.2">
      <c r="C972" s="1" t="s">
        <v>1558</v>
      </c>
      <c r="D972" s="2"/>
      <c r="E972" s="58"/>
      <c r="F972" s="2"/>
      <c r="G972" s="2"/>
      <c r="H972" s="12"/>
      <c r="I972" s="12">
        <v>0.18179999999999999</v>
      </c>
      <c r="J972" s="12">
        <v>0.23710000000000001</v>
      </c>
      <c r="K972" s="12">
        <v>1.5299999999999999E-2</v>
      </c>
      <c r="L972" s="12">
        <v>0.14960000000000001</v>
      </c>
      <c r="M972" s="12">
        <v>-0.12909999999999999</v>
      </c>
      <c r="N972" s="12">
        <v>7.3700000000000002E-2</v>
      </c>
      <c r="O972" s="12">
        <v>-5.2299999999999999E-2</v>
      </c>
      <c r="P972" s="12">
        <v>0.1323</v>
      </c>
      <c r="Q972" s="12">
        <v>1.2E-2</v>
      </c>
      <c r="R972" s="12">
        <v>-1.4800000000000001E-2</v>
      </c>
      <c r="S972" s="12">
        <v>0.15559999999999999</v>
      </c>
      <c r="T972" s="12">
        <v>-3.5000000000000003E-2</v>
      </c>
      <c r="U972" s="12"/>
      <c r="V972" s="12"/>
      <c r="W972" s="12"/>
      <c r="X972" s="23" t="str">
        <f t="shared" si="61"/>
        <v xml:space="preserve"> </v>
      </c>
      <c r="Y972" s="23" t="str">
        <f t="shared" si="62"/>
        <v xml:space="preserve"> </v>
      </c>
      <c r="Z972" s="23" t="str">
        <f t="shared" si="63"/>
        <v xml:space="preserve"> </v>
      </c>
      <c r="AA972" s="48" t="str">
        <f t="shared" si="60"/>
        <v xml:space="preserve"> </v>
      </c>
      <c r="AB972" s="2"/>
      <c r="AC972" s="2"/>
      <c r="AD972" s="2"/>
      <c r="AE972" s="2"/>
    </row>
    <row r="973" spans="1:36" s="1" customFormat="1" x14ac:dyDescent="0.2">
      <c r="D973" s="2"/>
      <c r="E973" s="58"/>
      <c r="F973" s="2"/>
      <c r="G973" s="2"/>
      <c r="H973" s="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23" t="str">
        <f t="shared" si="61"/>
        <v xml:space="preserve"> </v>
      </c>
      <c r="Y973" s="23" t="str">
        <f t="shared" si="62"/>
        <v xml:space="preserve"> </v>
      </c>
      <c r="Z973" s="23" t="str">
        <f t="shared" si="63"/>
        <v xml:space="preserve"> </v>
      </c>
      <c r="AA973" s="48" t="str">
        <f t="shared" si="60"/>
        <v xml:space="preserve"> </v>
      </c>
      <c r="AB973" s="2"/>
      <c r="AC973" s="2"/>
      <c r="AD973" s="2"/>
      <c r="AE973" s="2"/>
    </row>
    <row r="974" spans="1:36" ht="15" customHeight="1" x14ac:dyDescent="0.2">
      <c r="C974" s="20"/>
      <c r="E974" s="59"/>
      <c r="F974" s="30"/>
      <c r="G974" s="25"/>
      <c r="H974" s="23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3" t="str">
        <f t="shared" si="61"/>
        <v xml:space="preserve"> </v>
      </c>
      <c r="Y974" s="23" t="str">
        <f t="shared" si="62"/>
        <v xml:space="preserve"> </v>
      </c>
      <c r="Z974" s="23" t="str">
        <f t="shared" si="63"/>
        <v xml:space="preserve"> </v>
      </c>
      <c r="AA974" s="48" t="str">
        <f t="shared" si="60"/>
        <v xml:space="preserve"> </v>
      </c>
      <c r="AB974" s="26"/>
      <c r="AD974" s="26"/>
      <c r="AF974" s="20"/>
      <c r="AI974" s="33"/>
      <c r="AJ974" s="33"/>
    </row>
    <row r="975" spans="1:36" x14ac:dyDescent="0.2">
      <c r="A975" s="1" t="s">
        <v>1577</v>
      </c>
      <c r="C975" s="38"/>
      <c r="E975" s="59"/>
      <c r="F975" s="30"/>
      <c r="G975" s="25"/>
      <c r="H975" s="23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3" t="str">
        <f t="shared" si="61"/>
        <v xml:space="preserve"> </v>
      </c>
      <c r="Y975" s="23" t="str">
        <f t="shared" si="62"/>
        <v xml:space="preserve"> </v>
      </c>
      <c r="Z975" s="23" t="str">
        <f t="shared" si="63"/>
        <v xml:space="preserve"> </v>
      </c>
      <c r="AA975" s="48" t="str">
        <f t="shared" si="60"/>
        <v xml:space="preserve"> </v>
      </c>
      <c r="AB975" s="26"/>
      <c r="AD975" s="26"/>
      <c r="AF975" s="20"/>
      <c r="AI975" s="33"/>
      <c r="AJ975" s="33"/>
    </row>
    <row r="976" spans="1:36" x14ac:dyDescent="0.2">
      <c r="E976" s="59"/>
      <c r="F976" s="25"/>
      <c r="G976" s="25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3" t="str">
        <f t="shared" si="61"/>
        <v xml:space="preserve"> </v>
      </c>
      <c r="Y976" s="23" t="str">
        <f t="shared" si="62"/>
        <v xml:space="preserve"> </v>
      </c>
      <c r="Z976" s="23" t="str">
        <f t="shared" si="63"/>
        <v xml:space="preserve"> </v>
      </c>
      <c r="AA976" s="48" t="str">
        <f t="shared" si="60"/>
        <v xml:space="preserve"> </v>
      </c>
      <c r="AB976" s="26"/>
      <c r="AD976" s="26"/>
    </row>
    <row r="977" spans="1:36" x14ac:dyDescent="0.2">
      <c r="C977" s="38" t="s">
        <v>1574</v>
      </c>
      <c r="D977" s="20" t="s">
        <v>1573</v>
      </c>
      <c r="E977" s="59"/>
      <c r="F977" s="30">
        <v>344</v>
      </c>
      <c r="G977" s="25">
        <v>4</v>
      </c>
      <c r="H977" s="23"/>
      <c r="I977" s="26"/>
      <c r="J977" s="26"/>
      <c r="K977" s="26"/>
      <c r="L977" s="26"/>
      <c r="M977" s="26"/>
      <c r="N977" s="26">
        <v>4.0899999999999999E-2</v>
      </c>
      <c r="O977" s="26">
        <v>3.3E-3</v>
      </c>
      <c r="P977" s="26">
        <v>0.12720000000000001</v>
      </c>
      <c r="Q977" s="26">
        <v>0.1007</v>
      </c>
      <c r="R977" s="26">
        <v>-4.1300000000000003E-2</v>
      </c>
      <c r="S977" s="26">
        <v>0.1384</v>
      </c>
      <c r="T977" s="26"/>
      <c r="U977" s="26"/>
      <c r="V977" s="26"/>
      <c r="W977" s="26"/>
      <c r="X977" s="23" t="str">
        <f t="shared" si="61"/>
        <v xml:space="preserve"> </v>
      </c>
      <c r="Y977" s="23" t="str">
        <f t="shared" si="62"/>
        <v xml:space="preserve"> </v>
      </c>
      <c r="Z977" s="23" t="str">
        <f t="shared" si="63"/>
        <v xml:space="preserve"> </v>
      </c>
      <c r="AA977" s="48" t="str">
        <f t="shared" si="60"/>
        <v xml:space="preserve"> </v>
      </c>
      <c r="AB977" s="26">
        <v>8.5000000000000006E-3</v>
      </c>
      <c r="AD977" s="26">
        <v>1.4E-3</v>
      </c>
      <c r="AE977" s="20" t="s">
        <v>11</v>
      </c>
      <c r="AF977" s="20"/>
      <c r="AI977" s="33"/>
      <c r="AJ977" s="33"/>
    </row>
    <row r="978" spans="1:36" x14ac:dyDescent="0.2">
      <c r="C978" s="38" t="s">
        <v>1576</v>
      </c>
      <c r="D978" s="20" t="s">
        <v>993</v>
      </c>
      <c r="E978" s="59">
        <v>40667</v>
      </c>
      <c r="F978" s="30">
        <v>111</v>
      </c>
      <c r="G978" s="25">
        <v>4</v>
      </c>
      <c r="H978" s="23"/>
      <c r="I978" s="26"/>
      <c r="J978" s="26"/>
      <c r="K978" s="26"/>
      <c r="L978" s="26">
        <v>0.20499999999999999</v>
      </c>
      <c r="M978" s="26">
        <v>-3.6299999999999999E-2</v>
      </c>
      <c r="N978" s="26">
        <v>5.0200000000000002E-2</v>
      </c>
      <c r="O978" s="26">
        <v>-3.3E-3</v>
      </c>
      <c r="P978" s="26">
        <v>7.9000000000000001E-2</v>
      </c>
      <c r="Q978" s="26">
        <v>8.2600000000000007E-2</v>
      </c>
      <c r="R978" s="26">
        <v>-6.8400000000000002E-2</v>
      </c>
      <c r="S978" s="26">
        <v>0.14099999999999999</v>
      </c>
      <c r="T978" s="26"/>
      <c r="U978" s="26"/>
      <c r="V978" s="26"/>
      <c r="W978" s="26"/>
      <c r="X978" s="23" t="str">
        <f t="shared" si="61"/>
        <v xml:space="preserve"> </v>
      </c>
      <c r="Y978" s="23" t="str">
        <f t="shared" si="62"/>
        <v xml:space="preserve"> </v>
      </c>
      <c r="Z978" s="23" t="str">
        <f t="shared" si="63"/>
        <v xml:space="preserve"> </v>
      </c>
      <c r="AA978" s="48" t="str">
        <f t="shared" si="60"/>
        <v xml:space="preserve"> </v>
      </c>
      <c r="AB978" s="26">
        <v>1.4999999999999999E-2</v>
      </c>
      <c r="AC978" s="20" t="s">
        <v>11</v>
      </c>
      <c r="AD978" s="26">
        <v>1.8100000000000002E-2</v>
      </c>
      <c r="AE978" s="20" t="s">
        <v>11</v>
      </c>
      <c r="AF978" s="20"/>
      <c r="AI978" s="33"/>
      <c r="AJ978" s="33"/>
    </row>
    <row r="979" spans="1:36" x14ac:dyDescent="0.2">
      <c r="C979" s="38" t="s">
        <v>1594</v>
      </c>
      <c r="D979" s="20" t="s">
        <v>1593</v>
      </c>
      <c r="E979" s="59">
        <v>42321</v>
      </c>
      <c r="F979" s="30">
        <v>1095</v>
      </c>
      <c r="G979" s="25">
        <v>3</v>
      </c>
      <c r="H979" s="23"/>
      <c r="I979" s="26"/>
      <c r="J979" s="26"/>
      <c r="K979" s="26"/>
      <c r="L979" s="26"/>
      <c r="M979" s="26"/>
      <c r="N979" s="26"/>
      <c r="O979" s="26"/>
      <c r="P979" s="26">
        <v>0.22800000000000001</v>
      </c>
      <c r="Q979" s="26">
        <v>0.16200000000000001</v>
      </c>
      <c r="R979" s="26">
        <v>-6.0000000000000001E-3</v>
      </c>
      <c r="S979" s="26">
        <v>0.156</v>
      </c>
      <c r="T979" s="26"/>
      <c r="U979" s="26"/>
      <c r="V979" s="26"/>
      <c r="W979" s="26"/>
      <c r="X979" s="23" t="str">
        <f t="shared" si="61"/>
        <v xml:space="preserve"> </v>
      </c>
      <c r="Y979" s="23" t="str">
        <f t="shared" si="62"/>
        <v xml:space="preserve"> </v>
      </c>
      <c r="Z979" s="23" t="str">
        <f t="shared" si="63"/>
        <v xml:space="preserve"> </v>
      </c>
      <c r="AA979" s="48" t="str">
        <f t="shared" si="60"/>
        <v xml:space="preserve"> </v>
      </c>
      <c r="AB979" s="26">
        <v>7.7999999999999996E-3</v>
      </c>
      <c r="AC979" s="20" t="s">
        <v>11</v>
      </c>
      <c r="AD979" s="26">
        <v>7.7999999999999996E-3</v>
      </c>
      <c r="AE979" s="20" t="s">
        <v>11</v>
      </c>
      <c r="AF979" s="20"/>
      <c r="AI979" s="33"/>
      <c r="AJ979" s="33"/>
    </row>
    <row r="980" spans="1:36" x14ac:dyDescent="0.2">
      <c r="C980" s="38"/>
      <c r="E980" s="59"/>
      <c r="F980" s="30"/>
      <c r="G980" s="25"/>
      <c r="H980" s="23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3" t="str">
        <f t="shared" si="61"/>
        <v xml:space="preserve"> </v>
      </c>
      <c r="Y980" s="23" t="str">
        <f t="shared" si="62"/>
        <v xml:space="preserve"> </v>
      </c>
      <c r="Z980" s="23" t="str">
        <f t="shared" si="63"/>
        <v xml:space="preserve"> </v>
      </c>
      <c r="AA980" s="48" t="str">
        <f t="shared" si="60"/>
        <v xml:space="preserve"> </v>
      </c>
      <c r="AB980" s="26"/>
      <c r="AD980" s="26"/>
      <c r="AF980" s="20"/>
      <c r="AI980" s="33"/>
      <c r="AJ980" s="33"/>
    </row>
    <row r="981" spans="1:36" x14ac:dyDescent="0.2">
      <c r="C981" s="38"/>
      <c r="E981" s="59"/>
      <c r="F981" s="30"/>
      <c r="G981" s="25"/>
      <c r="H981" s="23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3" t="str">
        <f t="shared" si="61"/>
        <v xml:space="preserve"> </v>
      </c>
      <c r="Y981" s="23" t="str">
        <f t="shared" si="62"/>
        <v xml:space="preserve"> </v>
      </c>
      <c r="Z981" s="23" t="str">
        <f t="shared" si="63"/>
        <v xml:space="preserve"> </v>
      </c>
      <c r="AA981" s="48" t="str">
        <f t="shared" si="60"/>
        <v xml:space="preserve"> </v>
      </c>
      <c r="AB981" s="26"/>
      <c r="AD981" s="26"/>
      <c r="AF981" s="20"/>
      <c r="AI981" s="33"/>
      <c r="AJ981" s="33"/>
    </row>
    <row r="982" spans="1:36" x14ac:dyDescent="0.2">
      <c r="A982" s="1" t="s">
        <v>1578</v>
      </c>
      <c r="C982" s="38"/>
      <c r="E982" s="59"/>
      <c r="F982" s="30"/>
      <c r="G982" s="25"/>
      <c r="H982" s="23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3" t="str">
        <f t="shared" si="61"/>
        <v xml:space="preserve"> </v>
      </c>
      <c r="Y982" s="23" t="str">
        <f t="shared" si="62"/>
        <v xml:space="preserve"> </v>
      </c>
      <c r="Z982" s="23" t="str">
        <f t="shared" si="63"/>
        <v xml:space="preserve"> </v>
      </c>
      <c r="AA982" s="48" t="str">
        <f t="shared" si="60"/>
        <v xml:space="preserve"> </v>
      </c>
      <c r="AB982" s="26"/>
      <c r="AD982" s="26"/>
      <c r="AF982" s="20"/>
      <c r="AI982" s="33"/>
      <c r="AJ982" s="33"/>
    </row>
    <row r="983" spans="1:36" x14ac:dyDescent="0.2">
      <c r="A983" s="1"/>
      <c r="C983" s="38"/>
      <c r="E983" s="59"/>
      <c r="F983" s="30"/>
      <c r="G983" s="25"/>
      <c r="H983" s="23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3" t="str">
        <f t="shared" si="61"/>
        <v xml:space="preserve"> </v>
      </c>
      <c r="Y983" s="23" t="str">
        <f t="shared" si="62"/>
        <v xml:space="preserve"> </v>
      </c>
      <c r="Z983" s="23" t="str">
        <f t="shared" si="63"/>
        <v xml:space="preserve"> </v>
      </c>
      <c r="AA983" s="48" t="str">
        <f t="shared" si="60"/>
        <v xml:space="preserve"> </v>
      </c>
      <c r="AB983" s="26"/>
      <c r="AD983" s="26"/>
      <c r="AF983" s="20"/>
      <c r="AI983" s="33"/>
      <c r="AJ983" s="33"/>
    </row>
    <row r="984" spans="1:36" x14ac:dyDescent="0.2">
      <c r="C984" s="19" t="s">
        <v>1240</v>
      </c>
      <c r="D984" s="20" t="s">
        <v>1464</v>
      </c>
      <c r="E984" s="59">
        <v>41194</v>
      </c>
      <c r="F984" s="30">
        <v>61</v>
      </c>
      <c r="G984" s="25"/>
      <c r="H984" s="23"/>
      <c r="I984" s="26"/>
      <c r="J984" s="26"/>
      <c r="K984" s="26"/>
      <c r="L984" s="26"/>
      <c r="M984" s="26"/>
      <c r="N984" s="26"/>
      <c r="O984" s="26"/>
      <c r="P984" s="26">
        <v>0.14230000000000001</v>
      </c>
      <c r="Q984" s="26">
        <v>0.10290000000000001</v>
      </c>
      <c r="R984" s="26">
        <v>-7.0900000000000005E-2</v>
      </c>
      <c r="S984" s="26">
        <v>0.1038</v>
      </c>
      <c r="T984" s="26">
        <v>1.5699999999999999E-2</v>
      </c>
      <c r="U984" s="26">
        <v>-1.0999999999999999E-2</v>
      </c>
      <c r="V984" s="26">
        <v>-0.23</v>
      </c>
      <c r="W984" s="26">
        <v>6.3E-2</v>
      </c>
      <c r="X984" s="23" t="str">
        <f t="shared" si="61"/>
        <v xml:space="preserve"> </v>
      </c>
      <c r="Y984" s="23" t="str">
        <f t="shared" si="62"/>
        <v xml:space="preserve"> </v>
      </c>
      <c r="Z984" s="23" t="str">
        <f t="shared" si="63"/>
        <v xml:space="preserve"> </v>
      </c>
      <c r="AA984" s="48" t="str">
        <f t="shared" si="60"/>
        <v xml:space="preserve"> </v>
      </c>
      <c r="AB984" s="26">
        <v>1.2E-2</v>
      </c>
      <c r="AC984" s="20" t="s">
        <v>11</v>
      </c>
      <c r="AD984" s="26">
        <v>1.9099999999999999E-2</v>
      </c>
      <c r="AE984" s="20" t="s">
        <v>11</v>
      </c>
      <c r="AF984" s="20"/>
      <c r="AI984" s="33"/>
      <c r="AJ984" s="33"/>
    </row>
    <row r="985" spans="1:36" x14ac:dyDescent="0.2">
      <c r="A985" s="1"/>
      <c r="C985" s="19" t="s">
        <v>1240</v>
      </c>
      <c r="D985" s="20" t="s">
        <v>1241</v>
      </c>
      <c r="E985" s="60">
        <v>41194</v>
      </c>
      <c r="F985" s="25">
        <v>61</v>
      </c>
      <c r="G985" s="25">
        <v>3</v>
      </c>
      <c r="H985" s="26"/>
      <c r="I985" s="26"/>
      <c r="J985" s="26"/>
      <c r="K985" s="26"/>
      <c r="L985" s="26"/>
      <c r="M985" s="26">
        <v>2.01E-2</v>
      </c>
      <c r="N985" s="26">
        <v>3.5999999999999999E-3</v>
      </c>
      <c r="O985" s="26">
        <v>-2.5399999999999999E-2</v>
      </c>
      <c r="P985" s="26">
        <v>0.1474</v>
      </c>
      <c r="Q985" s="26">
        <v>0.1076</v>
      </c>
      <c r="R985" s="26">
        <v>-6.7000000000000004E-2</v>
      </c>
      <c r="S985" s="26">
        <v>0.1085</v>
      </c>
      <c r="T985" s="26">
        <v>1.9599999999999999E-2</v>
      </c>
      <c r="U985" s="26"/>
      <c r="V985" s="26"/>
      <c r="W985" s="26"/>
      <c r="X985" s="23" t="str">
        <f t="shared" si="61"/>
        <v xml:space="preserve"> </v>
      </c>
      <c r="Y985" s="23" t="str">
        <f t="shared" si="62"/>
        <v xml:space="preserve"> </v>
      </c>
      <c r="Z985" s="23" t="str">
        <f t="shared" si="63"/>
        <v xml:space="preserve"> </v>
      </c>
      <c r="AA985" s="48" t="str">
        <f t="shared" si="60"/>
        <v xml:space="preserve"> </v>
      </c>
      <c r="AB985" s="26">
        <v>8.0000000000000002E-3</v>
      </c>
      <c r="AC985" s="20" t="s">
        <v>11</v>
      </c>
      <c r="AD985" s="26">
        <v>1.0800000000000001E-2</v>
      </c>
      <c r="AE985" s="20" t="s">
        <v>11</v>
      </c>
    </row>
    <row r="986" spans="1:36" x14ac:dyDescent="0.2">
      <c r="C986" s="38" t="s">
        <v>995</v>
      </c>
      <c r="D986" s="49" t="s">
        <v>598</v>
      </c>
      <c r="E986" s="59">
        <v>42118</v>
      </c>
      <c r="F986" s="30">
        <v>525</v>
      </c>
      <c r="G986" s="25">
        <v>4</v>
      </c>
      <c r="H986" s="23"/>
      <c r="I986" s="26"/>
      <c r="J986" s="26"/>
      <c r="K986" s="26"/>
      <c r="L986" s="26"/>
      <c r="M986" s="26"/>
      <c r="N986" s="26"/>
      <c r="O986" s="26">
        <v>-8.8999999999999996E-2</v>
      </c>
      <c r="P986" s="26">
        <v>0.19009999999999999</v>
      </c>
      <c r="Q986" s="26">
        <v>0.1135</v>
      </c>
      <c r="R986" s="26">
        <v>-3.6499999999999998E-2</v>
      </c>
      <c r="S986" s="26">
        <v>8.7400000000000005E-2</v>
      </c>
      <c r="T986" s="26">
        <v>-1.6E-2</v>
      </c>
      <c r="U986" s="26">
        <v>8.7999999999999995E-2</v>
      </c>
      <c r="V986" s="26">
        <v>-0.1</v>
      </c>
      <c r="W986" s="26">
        <v>0.09</v>
      </c>
      <c r="X986" s="23" t="str">
        <f t="shared" si="61"/>
        <v xml:space="preserve"> </v>
      </c>
      <c r="Y986" s="23" t="str">
        <f t="shared" si="62"/>
        <v xml:space="preserve"> </v>
      </c>
      <c r="Z986" s="23" t="str">
        <f t="shared" si="63"/>
        <v xml:space="preserve"> </v>
      </c>
      <c r="AA986" s="48" t="str">
        <f t="shared" si="60"/>
        <v xml:space="preserve"> </v>
      </c>
      <c r="AB986" s="26">
        <v>1.1299999999999999E-2</v>
      </c>
      <c r="AC986" s="20" t="s">
        <v>600</v>
      </c>
      <c r="AD986" s="26">
        <v>1.1299999999999999E-2</v>
      </c>
      <c r="AE986" s="20" t="s">
        <v>11</v>
      </c>
      <c r="AF986" s="20"/>
      <c r="AI986" s="33"/>
      <c r="AJ986" s="33"/>
    </row>
    <row r="987" spans="1:36" x14ac:dyDescent="0.2">
      <c r="C987" s="38" t="s">
        <v>994</v>
      </c>
      <c r="D987" s="20" t="s">
        <v>599</v>
      </c>
      <c r="E987" s="59">
        <v>42118</v>
      </c>
      <c r="F987" s="30">
        <v>525</v>
      </c>
      <c r="G987" s="25">
        <v>4</v>
      </c>
      <c r="H987" s="23"/>
      <c r="I987" s="26"/>
      <c r="J987" s="26"/>
      <c r="K987" s="26"/>
      <c r="L987" s="26"/>
      <c r="M987" s="26"/>
      <c r="N987" s="26"/>
      <c r="O987" s="26">
        <v>-9.1999999999999998E-2</v>
      </c>
      <c r="P987" s="26">
        <v>0.19409999999999999</v>
      </c>
      <c r="Q987" s="26">
        <v>0.1065</v>
      </c>
      <c r="R987" s="26">
        <v>-4.2000000000000003E-2</v>
      </c>
      <c r="S987" s="26">
        <v>8.1000000000000003E-2</v>
      </c>
      <c r="T987" s="26">
        <v>-2.1000000000000001E-2</v>
      </c>
      <c r="U987" s="26">
        <v>8.2000000000000003E-2</v>
      </c>
      <c r="V987" s="26">
        <v>-0.104</v>
      </c>
      <c r="W987" s="26"/>
      <c r="X987" s="23" t="str">
        <f t="shared" si="61"/>
        <v xml:space="preserve"> </v>
      </c>
      <c r="Y987" s="23" t="str">
        <f t="shared" si="62"/>
        <v xml:space="preserve"> </v>
      </c>
      <c r="Z987" s="23" t="str">
        <f t="shared" si="63"/>
        <v xml:space="preserve"> </v>
      </c>
      <c r="AA987" s="48" t="str">
        <f t="shared" si="60"/>
        <v xml:space="preserve"> </v>
      </c>
      <c r="AB987" s="26">
        <v>1.4999999999999999E-2</v>
      </c>
      <c r="AC987" s="20" t="s">
        <v>831</v>
      </c>
      <c r="AD987" s="26">
        <v>3.0599999999999999E-2</v>
      </c>
      <c r="AE987" s="20" t="s">
        <v>11</v>
      </c>
      <c r="AF987" s="20"/>
      <c r="AI987" s="33"/>
      <c r="AJ987" s="33"/>
    </row>
    <row r="988" spans="1:36" x14ac:dyDescent="0.2">
      <c r="C988" s="19" t="s">
        <v>1043</v>
      </c>
      <c r="D988" s="20" t="s">
        <v>1042</v>
      </c>
      <c r="E988" s="60">
        <v>41835</v>
      </c>
      <c r="F988" s="30">
        <v>380</v>
      </c>
      <c r="G988" s="25">
        <v>4</v>
      </c>
      <c r="H988" s="28"/>
      <c r="I988" s="28"/>
      <c r="J988" s="28"/>
      <c r="K988" s="28"/>
      <c r="L988" s="28"/>
      <c r="M988" s="28"/>
      <c r="N988" s="28"/>
      <c r="O988" s="28">
        <v>1.8100000000000002E-2</v>
      </c>
      <c r="P988" s="28">
        <v>0.21840000000000001</v>
      </c>
      <c r="Q988" s="26">
        <v>9.4399999999999998E-2</v>
      </c>
      <c r="R988" s="26">
        <v>-7.22E-2</v>
      </c>
      <c r="S988" s="26">
        <v>9.8900000000000002E-2</v>
      </c>
      <c r="T988" s="26">
        <v>1.2E-2</v>
      </c>
      <c r="U988" s="26">
        <v>-1.4E-2</v>
      </c>
      <c r="V988" s="26">
        <v>-0.182</v>
      </c>
      <c r="W988" s="26">
        <v>0.111</v>
      </c>
      <c r="X988" s="23" t="str">
        <f t="shared" si="61"/>
        <v xml:space="preserve"> </v>
      </c>
      <c r="Y988" s="23" t="str">
        <f t="shared" si="62"/>
        <v xml:space="preserve"> </v>
      </c>
      <c r="Z988" s="23" t="str">
        <f t="shared" si="63"/>
        <v xml:space="preserve"> </v>
      </c>
      <c r="AA988" s="48" t="str">
        <f t="shared" si="60"/>
        <v xml:space="preserve"> </v>
      </c>
      <c r="AB988" s="26">
        <v>1.37E-2</v>
      </c>
      <c r="AC988" s="26" t="s">
        <v>1231</v>
      </c>
      <c r="AD988" s="26">
        <v>1.37E-2</v>
      </c>
      <c r="AE988" s="26" t="s">
        <v>11</v>
      </c>
    </row>
    <row r="989" spans="1:36" x14ac:dyDescent="0.2">
      <c r="C989" s="38" t="s">
        <v>996</v>
      </c>
      <c r="D989" s="20" t="s">
        <v>584</v>
      </c>
      <c r="E989" s="59">
        <v>40351</v>
      </c>
      <c r="F989" s="30">
        <v>85</v>
      </c>
      <c r="G989" s="25">
        <v>3</v>
      </c>
      <c r="H989" s="23"/>
      <c r="I989" s="26"/>
      <c r="J989" s="26"/>
      <c r="K989" s="26">
        <v>1.7000000000000001E-2</v>
      </c>
      <c r="L989" s="26">
        <v>0.15590000000000001</v>
      </c>
      <c r="M989" s="26">
        <v>-1.66E-2</v>
      </c>
      <c r="N989" s="26">
        <v>4.7500000000000001E-2</v>
      </c>
      <c r="O989" s="26">
        <v>-8.8999999999999999E-3</v>
      </c>
      <c r="P989" s="26">
        <v>7.2400000000000006E-2</v>
      </c>
      <c r="Q989" s="26">
        <v>6.8099999999999994E-2</v>
      </c>
      <c r="R989" s="26">
        <v>-6.7000000000000004E-2</v>
      </c>
      <c r="S989" s="26">
        <v>8.9599999999999999E-2</v>
      </c>
      <c r="T989" s="26"/>
      <c r="U989" s="26"/>
      <c r="V989" s="26"/>
      <c r="W989" s="26"/>
      <c r="X989" s="23" t="str">
        <f t="shared" si="61"/>
        <v xml:space="preserve"> </v>
      </c>
      <c r="Y989" s="23" t="str">
        <f t="shared" si="62"/>
        <v xml:space="preserve"> </v>
      </c>
      <c r="Z989" s="23" t="str">
        <f t="shared" si="63"/>
        <v xml:space="preserve"> </v>
      </c>
      <c r="AA989" s="48" t="str">
        <f t="shared" si="60"/>
        <v xml:space="preserve"> </v>
      </c>
      <c r="AB989" s="26">
        <v>7.4999999999999997E-3</v>
      </c>
      <c r="AC989" s="20" t="s">
        <v>11</v>
      </c>
      <c r="AD989" s="26">
        <v>1.15E-2</v>
      </c>
      <c r="AE989" s="20" t="s">
        <v>11</v>
      </c>
      <c r="AH989" s="33"/>
      <c r="AI989" s="33"/>
    </row>
    <row r="990" spans="1:36" ht="15" customHeight="1" x14ac:dyDescent="0.2">
      <c r="C990" s="19" t="s">
        <v>1448</v>
      </c>
      <c r="E990" s="60"/>
      <c r="F990" s="30"/>
      <c r="G990" s="25"/>
      <c r="H990" s="23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3" t="str">
        <f t="shared" si="61"/>
        <v xml:space="preserve"> </v>
      </c>
      <c r="Y990" s="23" t="str">
        <f t="shared" si="62"/>
        <v xml:space="preserve"> </v>
      </c>
      <c r="Z990" s="23" t="str">
        <f t="shared" si="63"/>
        <v xml:space="preserve"> </v>
      </c>
      <c r="AA990" s="48" t="str">
        <f t="shared" si="60"/>
        <v xml:space="preserve"> </v>
      </c>
      <c r="AB990" s="26"/>
      <c r="AD990" s="26"/>
      <c r="AE990" s="20" t="s">
        <v>11</v>
      </c>
      <c r="AF990" s="20"/>
      <c r="AI990" s="33"/>
      <c r="AJ990" s="33"/>
    </row>
    <row r="991" spans="1:36" x14ac:dyDescent="0.2">
      <c r="C991" s="38" t="s">
        <v>1595</v>
      </c>
      <c r="D991" s="20" t="s">
        <v>1596</v>
      </c>
      <c r="E991" s="59">
        <v>43119</v>
      </c>
      <c r="F991" s="30">
        <v>2327</v>
      </c>
      <c r="G991" s="25">
        <v>3</v>
      </c>
      <c r="H991" s="23"/>
      <c r="I991" s="26"/>
      <c r="J991" s="26"/>
      <c r="K991" s="26"/>
      <c r="L991" s="26"/>
      <c r="M991" s="26"/>
      <c r="N991" s="26"/>
      <c r="O991" s="26"/>
      <c r="P991" s="26"/>
      <c r="Q991" s="26"/>
      <c r="R991" s="26">
        <v>-4.4999999999999998E-2</v>
      </c>
      <c r="S991" s="26">
        <v>0.122</v>
      </c>
      <c r="T991" s="26">
        <v>4.1000000000000002E-2</v>
      </c>
      <c r="U991" s="26">
        <v>3.6999999999999998E-2</v>
      </c>
      <c r="V991" s="26">
        <v>-0.16800000000000001</v>
      </c>
      <c r="W991" s="26">
        <v>-5.6000000000000001E-2</v>
      </c>
      <c r="X991" s="23" t="str">
        <f t="shared" si="61"/>
        <v xml:space="preserve"> </v>
      </c>
      <c r="Y991" s="23" t="str">
        <f t="shared" si="62"/>
        <v xml:space="preserve"> </v>
      </c>
      <c r="Z991" s="23" t="str">
        <f t="shared" si="63"/>
        <v xml:space="preserve"> </v>
      </c>
      <c r="AA991" s="48" t="str">
        <f t="shared" si="60"/>
        <v xml:space="preserve"> </v>
      </c>
      <c r="AB991" s="26">
        <v>5.4999999999999997E-3</v>
      </c>
      <c r="AC991" s="20" t="s">
        <v>11</v>
      </c>
      <c r="AD991" s="26">
        <v>8.3999999999999995E-3</v>
      </c>
      <c r="AE991" s="20" t="s">
        <v>11</v>
      </c>
      <c r="AF991" s="20"/>
      <c r="AI991" s="33"/>
      <c r="AJ991" s="33"/>
    </row>
    <row r="992" spans="1:36" x14ac:dyDescent="0.2">
      <c r="C992" s="38"/>
      <c r="E992" s="59"/>
      <c r="F992" s="30"/>
      <c r="G992" s="25"/>
      <c r="H992" s="23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3" t="str">
        <f t="shared" si="61"/>
        <v xml:space="preserve"> </v>
      </c>
      <c r="Y992" s="23" t="str">
        <f t="shared" si="62"/>
        <v xml:space="preserve"> </v>
      </c>
      <c r="Z992" s="23" t="str">
        <f t="shared" si="63"/>
        <v xml:space="preserve"> </v>
      </c>
      <c r="AA992" s="48" t="str">
        <f t="shared" si="60"/>
        <v xml:space="preserve"> </v>
      </c>
      <c r="AB992" s="26"/>
      <c r="AD992" s="26"/>
      <c r="AF992" s="20"/>
      <c r="AI992" s="33"/>
      <c r="AJ992" s="33"/>
    </row>
    <row r="993" spans="1:35" s="1" customFormat="1" x14ac:dyDescent="0.2">
      <c r="C993" s="1" t="s">
        <v>1572</v>
      </c>
      <c r="D993" s="2"/>
      <c r="E993" s="58"/>
      <c r="F993" s="2"/>
      <c r="G993" s="2"/>
      <c r="H993" s="2"/>
      <c r="I993" s="2"/>
      <c r="J993" s="2"/>
      <c r="K993" s="2"/>
      <c r="L993" s="2"/>
      <c r="M993" s="2"/>
      <c r="N993" s="12">
        <v>4.9599999999999998E-2</v>
      </c>
      <c r="O993" s="12">
        <v>1.2999999999999999E-2</v>
      </c>
      <c r="P993" s="12">
        <v>9.6500000000000002E-2</v>
      </c>
      <c r="Q993" s="12">
        <v>7.9600000000000004E-2</v>
      </c>
      <c r="R993" s="12">
        <v>-1.6500000000000001E-2</v>
      </c>
      <c r="S993" s="12">
        <v>0.12</v>
      </c>
      <c r="T993" s="12"/>
      <c r="U993" s="12"/>
      <c r="V993" s="12"/>
      <c r="W993" s="12"/>
      <c r="X993" s="23" t="str">
        <f t="shared" si="61"/>
        <v xml:space="preserve"> </v>
      </c>
      <c r="Y993" s="23" t="str">
        <f t="shared" si="62"/>
        <v xml:space="preserve"> </v>
      </c>
      <c r="Z993" s="23" t="str">
        <f t="shared" si="63"/>
        <v xml:space="preserve"> </v>
      </c>
      <c r="AA993" s="48" t="str">
        <f t="shared" si="60"/>
        <v xml:space="preserve"> </v>
      </c>
      <c r="AB993" s="2"/>
      <c r="AC993" s="2"/>
      <c r="AD993" s="2"/>
      <c r="AE993" s="2"/>
    </row>
    <row r="994" spans="1:35" s="1" customFormat="1" x14ac:dyDescent="0.2">
      <c r="D994" s="2"/>
      <c r="E994" s="58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3" t="str">
        <f t="shared" si="61"/>
        <v xml:space="preserve"> </v>
      </c>
      <c r="Y994" s="23" t="str">
        <f t="shared" si="62"/>
        <v xml:space="preserve"> </v>
      </c>
      <c r="Z994" s="23" t="str">
        <f t="shared" si="63"/>
        <v xml:space="preserve"> </v>
      </c>
      <c r="AA994" s="48" t="str">
        <f t="shared" si="60"/>
        <v xml:space="preserve"> </v>
      </c>
      <c r="AB994" s="2"/>
      <c r="AC994" s="2"/>
      <c r="AD994" s="2"/>
      <c r="AE994" s="2"/>
    </row>
    <row r="995" spans="1:35" x14ac:dyDescent="0.2">
      <c r="E995" s="59"/>
      <c r="F995" s="25"/>
      <c r="G995" s="25"/>
      <c r="H995" s="28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3" t="str">
        <f t="shared" si="61"/>
        <v xml:space="preserve"> </v>
      </c>
      <c r="Y995" s="23" t="str">
        <f t="shared" si="62"/>
        <v xml:space="preserve"> </v>
      </c>
      <c r="Z995" s="23" t="str">
        <f t="shared" si="63"/>
        <v xml:space="preserve"> </v>
      </c>
      <c r="AA995" s="48" t="str">
        <f t="shared" si="60"/>
        <v xml:space="preserve"> </v>
      </c>
      <c r="AB995" s="27"/>
      <c r="AD995" s="26"/>
      <c r="AE995" s="29"/>
    </row>
    <row r="996" spans="1:35" x14ac:dyDescent="0.2">
      <c r="A996" s="1" t="s">
        <v>771</v>
      </c>
      <c r="E996" s="59"/>
      <c r="F996" s="25"/>
      <c r="G996" s="25"/>
      <c r="H996" s="28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3" t="str">
        <f t="shared" si="61"/>
        <v xml:space="preserve"> </v>
      </c>
      <c r="Y996" s="23" t="str">
        <f t="shared" si="62"/>
        <v xml:space="preserve"> </v>
      </c>
      <c r="Z996" s="23" t="str">
        <f t="shared" si="63"/>
        <v xml:space="preserve"> </v>
      </c>
      <c r="AA996" s="48" t="str">
        <f t="shared" si="60"/>
        <v xml:space="preserve"> </v>
      </c>
      <c r="AB996" s="27"/>
      <c r="AD996" s="26"/>
      <c r="AE996" s="29"/>
    </row>
    <row r="997" spans="1:35" x14ac:dyDescent="0.2">
      <c r="E997" s="64"/>
      <c r="F997" s="24"/>
      <c r="G997" s="25"/>
      <c r="H997" s="28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3" t="str">
        <f t="shared" si="61"/>
        <v xml:space="preserve"> </v>
      </c>
      <c r="Y997" s="23" t="str">
        <f t="shared" si="62"/>
        <v xml:space="preserve"> </v>
      </c>
      <c r="Z997" s="23" t="str">
        <f t="shared" si="63"/>
        <v xml:space="preserve"> </v>
      </c>
      <c r="AA997" s="48" t="str">
        <f t="shared" si="60"/>
        <v xml:space="preserve"> </v>
      </c>
      <c r="AB997" s="27"/>
      <c r="AD997" s="26"/>
      <c r="AE997" s="26"/>
      <c r="AF997" s="26"/>
      <c r="AG997" s="26"/>
      <c r="AH997" s="26"/>
      <c r="AI997" s="26"/>
    </row>
    <row r="998" spans="1:35" x14ac:dyDescent="0.2">
      <c r="C998" s="19" t="s">
        <v>1682</v>
      </c>
      <c r="D998" s="20" t="s">
        <v>1681</v>
      </c>
      <c r="E998" s="60">
        <v>40528</v>
      </c>
      <c r="F998" s="25">
        <v>374</v>
      </c>
      <c r="G998" s="25">
        <v>4</v>
      </c>
      <c r="H998" s="19"/>
      <c r="I998" s="19"/>
      <c r="J998" s="19"/>
      <c r="K998" s="26">
        <v>-0.115</v>
      </c>
      <c r="L998" s="26">
        <v>0.17699999999999999</v>
      </c>
      <c r="M998" s="26">
        <v>0.11</v>
      </c>
      <c r="N998" s="26">
        <v>6.6000000000000003E-2</v>
      </c>
      <c r="O998" s="26">
        <v>0.114</v>
      </c>
      <c r="P998" s="26">
        <v>2.7E-2</v>
      </c>
      <c r="Q998" s="26">
        <v>5.8999999999999997E-2</v>
      </c>
      <c r="R998" s="26">
        <v>-6.4000000000000001E-2</v>
      </c>
      <c r="S998" s="26">
        <v>9.6000000000000002E-2</v>
      </c>
      <c r="T998" s="26">
        <v>8.2000000000000003E-2</v>
      </c>
      <c r="U998" s="26">
        <v>4.2000000000000003E-2</v>
      </c>
      <c r="V998" s="26">
        <v>-0.153</v>
      </c>
      <c r="W998" s="26">
        <v>6.2600000000000003E-2</v>
      </c>
      <c r="X998" s="23" t="str">
        <f t="shared" si="61"/>
        <v xml:space="preserve"> </v>
      </c>
      <c r="Y998" s="23">
        <f t="shared" si="62"/>
        <v>0.55448349814874631</v>
      </c>
      <c r="Z998" s="23">
        <f t="shared" si="63"/>
        <v>0.49233519879493137</v>
      </c>
      <c r="AA998" s="48" t="str">
        <f t="shared" si="60"/>
        <v xml:space="preserve"> </v>
      </c>
      <c r="AB998" s="29">
        <v>6.3E-3</v>
      </c>
      <c r="AC998" s="33" t="s">
        <v>11</v>
      </c>
      <c r="AD998" s="29">
        <v>6.3E-3</v>
      </c>
      <c r="AF998" s="26"/>
      <c r="AG998" s="26"/>
      <c r="AH998" s="26"/>
      <c r="AI998" s="26"/>
    </row>
    <row r="999" spans="1:35" x14ac:dyDescent="0.2">
      <c r="C999" s="19" t="s">
        <v>1298</v>
      </c>
      <c r="D999" s="20" t="s">
        <v>177</v>
      </c>
      <c r="E999" s="59">
        <v>33235</v>
      </c>
      <c r="F999" s="25">
        <v>380</v>
      </c>
      <c r="G999" s="25">
        <v>4</v>
      </c>
      <c r="H999" s="28">
        <v>-0.127</v>
      </c>
      <c r="I999" s="26">
        <v>0.17199999999999999</v>
      </c>
      <c r="J999" s="26">
        <v>6.2E-2</v>
      </c>
      <c r="K999" s="26">
        <v>-8.8999999999999996E-2</v>
      </c>
      <c r="L999" s="26">
        <v>0.14599999999999999</v>
      </c>
      <c r="M999" s="26">
        <v>8.8999999999999996E-2</v>
      </c>
      <c r="N999" s="26">
        <v>4.4999999999999998E-2</v>
      </c>
      <c r="O999" s="26">
        <v>7.0999999999999994E-2</v>
      </c>
      <c r="P999" s="26">
        <v>5.7000000000000002E-3</v>
      </c>
      <c r="Q999" s="26">
        <v>5.3999999999999999E-2</v>
      </c>
      <c r="R999" s="26">
        <v>-6.7000000000000004E-2</v>
      </c>
      <c r="S999" s="26">
        <v>7.1999999999999995E-2</v>
      </c>
      <c r="T999" s="26">
        <v>7.0000000000000007E-2</v>
      </c>
      <c r="U999" s="26">
        <v>-2.3E-2</v>
      </c>
      <c r="V999" s="26">
        <v>-0.124</v>
      </c>
      <c r="W999" s="26">
        <v>7.6999999999999999E-2</v>
      </c>
      <c r="X999" s="23">
        <f t="shared" si="61"/>
        <v>0.4457281880528543</v>
      </c>
      <c r="Y999" s="23">
        <f t="shared" si="62"/>
        <v>0.33051653653098723</v>
      </c>
      <c r="Z999" s="23">
        <f t="shared" si="63"/>
        <v>0.27443380261319117</v>
      </c>
      <c r="AA999" s="48">
        <f t="shared" ref="AA999:AA1062" si="64" xml:space="preserve">
IF(X999=" "," ",
(1+X999)^(1/16)-1
)</f>
        <v>2.330575257583023E-2</v>
      </c>
      <c r="AB999" s="28">
        <v>8.0000000000000002E-3</v>
      </c>
      <c r="AC999" s="26" t="s">
        <v>11</v>
      </c>
      <c r="AD999" s="26">
        <v>1.03E-2</v>
      </c>
      <c r="AE999" s="26"/>
      <c r="AF999" s="26"/>
      <c r="AG999" s="26"/>
      <c r="AH999" s="26"/>
      <c r="AI999" s="26"/>
    </row>
    <row r="1000" spans="1:35" x14ac:dyDescent="0.2">
      <c r="A1000" s="1"/>
      <c r="C1000" s="19" t="s">
        <v>1297</v>
      </c>
      <c r="D1000" s="20" t="s">
        <v>1296</v>
      </c>
      <c r="E1000" s="59">
        <v>33235</v>
      </c>
      <c r="F1000" s="25">
        <v>380</v>
      </c>
      <c r="G1000" s="25">
        <v>4</v>
      </c>
      <c r="H1000" s="28"/>
      <c r="I1000" s="26"/>
      <c r="J1000" s="26">
        <v>5.7000000000000002E-2</v>
      </c>
      <c r="K1000" s="26">
        <v>-9.2999999999999999E-2</v>
      </c>
      <c r="L1000" s="26">
        <v>0.14099999999999999</v>
      </c>
      <c r="M1000" s="26">
        <v>8.4000000000000005E-2</v>
      </c>
      <c r="N1000" s="26">
        <v>4.1000000000000002E-2</v>
      </c>
      <c r="O1000" s="26">
        <v>6.7000000000000004E-2</v>
      </c>
      <c r="P1000" s="26">
        <v>1.0999999999999999E-2</v>
      </c>
      <c r="Q1000" s="26">
        <v>4.9000000000000002E-2</v>
      </c>
      <c r="R1000" s="26">
        <v>-7.0999999999999994E-2</v>
      </c>
      <c r="S1000" s="26">
        <v>6.7299999999999999E-2</v>
      </c>
      <c r="T1000" s="26">
        <v>6.6000000000000003E-2</v>
      </c>
      <c r="U1000" s="26">
        <v>-2.7E-2</v>
      </c>
      <c r="V1000" s="26">
        <v>-0.128</v>
      </c>
      <c r="W1000" s="26">
        <v>7.2999999999999995E-2</v>
      </c>
      <c r="X1000" s="23" t="str">
        <f t="shared" si="61"/>
        <v xml:space="preserve"> </v>
      </c>
      <c r="Y1000" s="23">
        <f t="shared" si="62"/>
        <v>0.27160574595786491</v>
      </c>
      <c r="Z1000" s="23">
        <f t="shared" si="63"/>
        <v>0.22873873761856589</v>
      </c>
      <c r="AA1000" s="48" t="str">
        <f t="shared" si="64"/>
        <v xml:space="preserve"> </v>
      </c>
      <c r="AB1000" s="28">
        <v>1.3899999999999999E-2</v>
      </c>
      <c r="AC1000" s="26" t="s">
        <v>11</v>
      </c>
      <c r="AD1000" s="26">
        <v>1.3899999999999999E-2</v>
      </c>
      <c r="AE1000" s="26"/>
      <c r="AF1000" s="26"/>
      <c r="AG1000" s="26"/>
      <c r="AH1000" s="26"/>
      <c r="AI1000" s="26"/>
    </row>
    <row r="1001" spans="1:35" x14ac:dyDescent="0.2">
      <c r="C1001" s="19" t="s">
        <v>1815</v>
      </c>
      <c r="D1001" s="49" t="s">
        <v>134</v>
      </c>
      <c r="E1001" s="59">
        <v>39002</v>
      </c>
      <c r="F1001" s="25">
        <v>182</v>
      </c>
      <c r="G1001" s="25">
        <v>4</v>
      </c>
      <c r="H1001" s="28">
        <v>-0.25700000000000001</v>
      </c>
      <c r="I1001" s="26">
        <v>0.32200000000000001</v>
      </c>
      <c r="J1001" s="26">
        <v>7.2999999999999995E-2</v>
      </c>
      <c r="K1001" s="26">
        <v>-9.8000000000000004E-2</v>
      </c>
      <c r="L1001" s="26">
        <v>0.14399999999999999</v>
      </c>
      <c r="M1001" s="26">
        <v>6.7000000000000004E-2</v>
      </c>
      <c r="N1001" s="26">
        <v>2.5999999999999999E-2</v>
      </c>
      <c r="O1001" s="26">
        <v>7.4999999999999997E-2</v>
      </c>
      <c r="P1001" s="26">
        <v>1.4999999999999999E-2</v>
      </c>
      <c r="Q1001" s="26">
        <v>3.6400000000000002E-2</v>
      </c>
      <c r="R1001" s="26">
        <v>-6.7000000000000004E-2</v>
      </c>
      <c r="S1001" s="26">
        <v>7.9000000000000001E-2</v>
      </c>
      <c r="T1001" s="26">
        <v>3.7999999999999999E-2</v>
      </c>
      <c r="U1001" s="26">
        <v>2.8000000000000001E-2</v>
      </c>
      <c r="V1001" s="26">
        <v>-0.14899999999999999</v>
      </c>
      <c r="W1001" s="26">
        <v>5.7000000000000002E-2</v>
      </c>
      <c r="X1001" s="23">
        <f t="shared" si="61"/>
        <v>0.30096121069863324</v>
      </c>
      <c r="Y1001" s="23">
        <f t="shared" si="62"/>
        <v>0.23436715455387236</v>
      </c>
      <c r="Z1001" s="23">
        <f t="shared" si="63"/>
        <v>0.19622202657058918</v>
      </c>
      <c r="AA1001" s="48">
        <f t="shared" si="64"/>
        <v>1.6579907582808362E-2</v>
      </c>
      <c r="AB1001" s="28">
        <v>7.0000000000000001E-3</v>
      </c>
      <c r="AC1001" s="26" t="s">
        <v>11</v>
      </c>
      <c r="AD1001" s="26">
        <v>7.0000000000000001E-3</v>
      </c>
      <c r="AE1001" s="26"/>
      <c r="AF1001" s="26"/>
      <c r="AG1001" s="26"/>
      <c r="AH1001" s="26"/>
      <c r="AI1001" s="26"/>
    </row>
    <row r="1002" spans="1:35" x14ac:dyDescent="0.2">
      <c r="C1002" s="19" t="s">
        <v>904</v>
      </c>
      <c r="D1002" s="20" t="s">
        <v>905</v>
      </c>
      <c r="E1002" s="59">
        <v>40260</v>
      </c>
      <c r="F1002" s="25">
        <v>288</v>
      </c>
      <c r="G1002" s="25">
        <v>4</v>
      </c>
      <c r="K1002" s="26">
        <v>-0.14580000000000001</v>
      </c>
      <c r="L1002" s="26">
        <v>0.20019999999999999</v>
      </c>
      <c r="M1002" s="26">
        <v>0.1321</v>
      </c>
      <c r="N1002" s="26">
        <v>1.18E-2</v>
      </c>
      <c r="O1002" s="26">
        <v>5.9900000000000002E-2</v>
      </c>
      <c r="P1002" s="26">
        <v>-1.7600000000000001E-2</v>
      </c>
      <c r="Q1002" s="26">
        <v>6.5799999999999997E-2</v>
      </c>
      <c r="R1002" s="26">
        <v>-6.2899999999999998E-2</v>
      </c>
      <c r="S1002" s="26">
        <v>9.9199999999999997E-2</v>
      </c>
      <c r="T1002" s="26">
        <v>8.5000000000000006E-2</v>
      </c>
      <c r="U1002" s="26">
        <v>-1.0999999999999999E-2</v>
      </c>
      <c r="V1002" s="26">
        <v>-0.157</v>
      </c>
      <c r="W1002" s="26">
        <v>6.6000000000000003E-2</v>
      </c>
      <c r="X1002" s="23" t="str">
        <f t="shared" si="61"/>
        <v xml:space="preserve"> </v>
      </c>
      <c r="Y1002" s="23">
        <f t="shared" si="62"/>
        <v>0.29447922103269453</v>
      </c>
      <c r="Z1002" s="23">
        <f t="shared" si="63"/>
        <v>0.26264683373099595</v>
      </c>
      <c r="AA1002" s="48" t="str">
        <f t="shared" si="64"/>
        <v xml:space="preserve"> </v>
      </c>
      <c r="AB1002" s="26">
        <v>8.2000000000000007E-3</v>
      </c>
      <c r="AC1002" s="20" t="s">
        <v>287</v>
      </c>
      <c r="AD1002" s="26">
        <v>1.0800000000000001E-2</v>
      </c>
    </row>
    <row r="1003" spans="1:35" x14ac:dyDescent="0.2">
      <c r="C1003" s="19" t="s">
        <v>114</v>
      </c>
      <c r="D1003" s="20" t="s">
        <v>113</v>
      </c>
      <c r="E1003" s="59">
        <v>36665</v>
      </c>
      <c r="F1003" s="25">
        <v>290</v>
      </c>
      <c r="G1003" s="25">
        <v>4</v>
      </c>
      <c r="H1003" s="28">
        <v>-0.33500000000000002</v>
      </c>
      <c r="I1003" s="26">
        <v>0.48799999999999999</v>
      </c>
      <c r="J1003" s="26">
        <v>8.5000000000000006E-2</v>
      </c>
      <c r="K1003" s="26">
        <v>-0.14199999999999999</v>
      </c>
      <c r="L1003" s="26">
        <v>0.216</v>
      </c>
      <c r="M1003" s="26">
        <v>0.105</v>
      </c>
      <c r="N1003" s="26">
        <v>8.9999999999999993E-3</v>
      </c>
      <c r="O1003" s="26">
        <v>5.5E-2</v>
      </c>
      <c r="P1003" s="26">
        <v>3.6999999999999998E-2</v>
      </c>
      <c r="Q1003" s="26">
        <v>2.1600000000000001E-2</v>
      </c>
      <c r="R1003" s="26">
        <v>-5.7099999999999998E-2</v>
      </c>
      <c r="S1003" s="26">
        <v>7.2400000000000006E-2</v>
      </c>
      <c r="T1003" s="26">
        <v>1.7999999999999999E-2</v>
      </c>
      <c r="U1003" s="26">
        <v>3.5000000000000003E-2</v>
      </c>
      <c r="V1003" s="26">
        <v>-0.13500000000000001</v>
      </c>
      <c r="W1003" s="26">
        <v>4.9000000000000002E-2</v>
      </c>
      <c r="X1003" s="23">
        <f t="shared" si="61"/>
        <v>0.34940677568795619</v>
      </c>
      <c r="Y1003" s="23">
        <f t="shared" si="62"/>
        <v>0.25686482417575451</v>
      </c>
      <c r="Z1003" s="23">
        <f t="shared" si="63"/>
        <v>0.20466892882751653</v>
      </c>
      <c r="AA1003" s="48">
        <f t="shared" si="64"/>
        <v>1.8905555980608391E-2</v>
      </c>
      <c r="AB1003" s="28">
        <v>1.4E-2</v>
      </c>
      <c r="AC1003" s="26" t="s">
        <v>11</v>
      </c>
      <c r="AD1003" s="26">
        <v>1.8599999999999998E-2</v>
      </c>
      <c r="AE1003" s="26"/>
      <c r="AF1003" s="26"/>
      <c r="AG1003" s="26"/>
      <c r="AH1003" s="26"/>
      <c r="AI1003" s="26"/>
    </row>
    <row r="1004" spans="1:35" x14ac:dyDescent="0.2">
      <c r="C1004" s="19" t="s">
        <v>1840</v>
      </c>
      <c r="D1004" s="20" t="s">
        <v>149</v>
      </c>
      <c r="E1004" s="59">
        <v>35521</v>
      </c>
      <c r="F1004" s="25">
        <v>109</v>
      </c>
      <c r="G1004" s="25">
        <v>4</v>
      </c>
      <c r="H1004" s="28">
        <v>-0.2104</v>
      </c>
      <c r="I1004" s="26">
        <v>0.46689999999999998</v>
      </c>
      <c r="J1004" s="26">
        <v>1.0800000000000001E-2</v>
      </c>
      <c r="K1004" s="26">
        <v>-0.22869999999999999</v>
      </c>
      <c r="L1004" s="26">
        <v>0.2175</v>
      </c>
      <c r="M1004" s="26">
        <v>0.1694</v>
      </c>
      <c r="N1004" s="26">
        <v>6.4000000000000003E-3</v>
      </c>
      <c r="O1004" s="26">
        <v>7.7299999999999994E-2</v>
      </c>
      <c r="P1004" s="26">
        <v>-1.1599999999999999E-2</v>
      </c>
      <c r="Q1004" s="26">
        <v>3.56E-2</v>
      </c>
      <c r="R1004" s="26">
        <v>-8.3500000000000005E-2</v>
      </c>
      <c r="S1004" s="26">
        <v>8.0199999999999994E-2</v>
      </c>
      <c r="T1004" s="26">
        <v>1.2E-2</v>
      </c>
      <c r="U1004" s="26">
        <v>2.5000000000000001E-2</v>
      </c>
      <c r="V1004" s="26">
        <v>-0.17699999999999999</v>
      </c>
      <c r="W1004" s="26">
        <v>5.5E-2</v>
      </c>
      <c r="X1004" s="23">
        <f t="shared" si="61"/>
        <v>0.27219491003009399</v>
      </c>
      <c r="Y1004" s="23">
        <f t="shared" si="62"/>
        <v>8.662770106760953E-2</v>
      </c>
      <c r="Z1004" s="23">
        <f t="shared" si="63"/>
        <v>0.15714683262835516</v>
      </c>
      <c r="AA1004" s="48">
        <f t="shared" si="64"/>
        <v>1.5160248442542601E-2</v>
      </c>
      <c r="AB1004" s="28">
        <v>1.43E-2</v>
      </c>
      <c r="AC1004" s="26" t="s">
        <v>9</v>
      </c>
      <c r="AD1004" s="26">
        <v>1.4500000000000001E-2</v>
      </c>
      <c r="AE1004" s="26"/>
      <c r="AF1004" s="26"/>
      <c r="AG1004" s="47"/>
      <c r="AH1004" s="26"/>
      <c r="AI1004" s="26"/>
    </row>
    <row r="1005" spans="1:35" x14ac:dyDescent="0.2">
      <c r="C1005" s="19" t="s">
        <v>710</v>
      </c>
      <c r="D1005" s="20" t="s">
        <v>709</v>
      </c>
      <c r="E1005" s="59">
        <v>39701</v>
      </c>
      <c r="F1005" s="25">
        <v>44</v>
      </c>
      <c r="G1005" s="25">
        <v>4</v>
      </c>
      <c r="H1005" s="28"/>
      <c r="I1005" s="26">
        <v>0.3206</v>
      </c>
      <c r="J1005" s="26">
        <v>5.4899999999999997E-2</v>
      </c>
      <c r="K1005" s="26">
        <v>-0.1143</v>
      </c>
      <c r="L1005" s="26">
        <v>0.1467</v>
      </c>
      <c r="M1005" s="26">
        <v>0.12230000000000001</v>
      </c>
      <c r="N1005" s="26">
        <v>1.95E-2</v>
      </c>
      <c r="O1005" s="26">
        <v>9.8000000000000004E-2</v>
      </c>
      <c r="P1005" s="26">
        <v>-2.9100000000000001E-2</v>
      </c>
      <c r="Q1005" s="26">
        <v>2.3400000000000001E-2</v>
      </c>
      <c r="R1005" s="26">
        <v>-7.0300000000000001E-2</v>
      </c>
      <c r="S1005" s="26">
        <v>0.12</v>
      </c>
      <c r="T1005" s="26">
        <v>7.1999999999999995E-2</v>
      </c>
      <c r="U1005" s="26">
        <v>-3.4000000000000002E-2</v>
      </c>
      <c r="V1005" s="26">
        <v>-0.183</v>
      </c>
      <c r="W1005" s="26">
        <v>5.1999999999999998E-2</v>
      </c>
      <c r="X1005" s="23" t="str">
        <f t="shared" si="61"/>
        <v xml:space="preserve"> </v>
      </c>
      <c r="Y1005" s="23">
        <f t="shared" si="62"/>
        <v>0.17496644964773855</v>
      </c>
      <c r="Z1005" s="23">
        <f t="shared" si="63"/>
        <v>0.15688185271849098</v>
      </c>
      <c r="AA1005" s="48" t="str">
        <f t="shared" si="64"/>
        <v xml:space="preserve"> </v>
      </c>
      <c r="AB1005" s="28">
        <v>1.4999999999999999E-2</v>
      </c>
      <c r="AC1005" s="26" t="s">
        <v>11</v>
      </c>
      <c r="AD1005" s="26">
        <v>1.6199999999999999E-2</v>
      </c>
      <c r="AE1005" s="26"/>
      <c r="AF1005" s="26"/>
      <c r="AG1005" s="26"/>
      <c r="AH1005" s="26"/>
      <c r="AI1005" s="26"/>
    </row>
    <row r="1006" spans="1:35" x14ac:dyDescent="0.2">
      <c r="C1006" s="19" t="s">
        <v>862</v>
      </c>
      <c r="D1006" s="20" t="s">
        <v>174</v>
      </c>
      <c r="E1006" s="59">
        <v>39799</v>
      </c>
      <c r="F1006" s="25">
        <v>334</v>
      </c>
      <c r="G1006" s="25">
        <v>3</v>
      </c>
      <c r="H1006" s="28"/>
      <c r="I1006" s="26">
        <v>0.20100000000000001</v>
      </c>
      <c r="J1006" s="26">
        <v>3.5999999999999997E-2</v>
      </c>
      <c r="K1006" s="26">
        <v>-3.1E-2</v>
      </c>
      <c r="L1006" s="26">
        <v>0.13700000000000001</v>
      </c>
      <c r="M1006" s="26">
        <v>0.111</v>
      </c>
      <c r="N1006" s="26">
        <v>-2E-3</v>
      </c>
      <c r="O1006" s="26">
        <v>4.3999999999999997E-2</v>
      </c>
      <c r="P1006" s="26">
        <v>8.8999999999999999E-3</v>
      </c>
      <c r="Q1006" s="26">
        <v>6.1100000000000002E-2</v>
      </c>
      <c r="R1006" s="26">
        <v>-9.4399999999999998E-2</v>
      </c>
      <c r="S1006" s="29">
        <v>7.1900000000000006E-2</v>
      </c>
      <c r="T1006" s="29">
        <v>1.4999999999999999E-2</v>
      </c>
      <c r="U1006" s="29">
        <v>1.03E-2</v>
      </c>
      <c r="V1006" s="29">
        <v>-0.153</v>
      </c>
      <c r="W1006" s="29">
        <v>6.6000000000000003E-2</v>
      </c>
      <c r="X1006" s="23" t="str">
        <f t="shared" si="61"/>
        <v xml:space="preserve"> </v>
      </c>
      <c r="Y1006" s="23">
        <f t="shared" si="62"/>
        <v>0.22710428380685599</v>
      </c>
      <c r="Z1006" s="23">
        <f t="shared" si="63"/>
        <v>0.11377439753452534</v>
      </c>
      <c r="AA1006" s="48" t="str">
        <f t="shared" si="64"/>
        <v xml:space="preserve"> </v>
      </c>
      <c r="AB1006" s="28">
        <v>0.01</v>
      </c>
      <c r="AC1006" s="26" t="s">
        <v>175</v>
      </c>
      <c r="AD1006" s="26">
        <v>1.72E-2</v>
      </c>
      <c r="AE1006" s="26"/>
      <c r="AF1006" s="26"/>
      <c r="AG1006" s="47"/>
      <c r="AH1006" s="26"/>
      <c r="AI1006" s="26"/>
    </row>
    <row r="1007" spans="1:35" x14ac:dyDescent="0.2">
      <c r="C1007" s="19" t="s">
        <v>1814</v>
      </c>
      <c r="D1007" s="20" t="s">
        <v>870</v>
      </c>
      <c r="E1007" s="59">
        <v>40038</v>
      </c>
      <c r="F1007" s="25">
        <v>157</v>
      </c>
      <c r="G1007" s="25">
        <v>4</v>
      </c>
      <c r="H1007" s="28"/>
      <c r="I1007" s="26"/>
      <c r="J1007" s="26">
        <v>5.8099999999999999E-2</v>
      </c>
      <c r="K1007" s="26">
        <v>-0.1133</v>
      </c>
      <c r="L1007" s="26">
        <v>0.20599999999999999</v>
      </c>
      <c r="M1007" s="26">
        <v>0.12670000000000001</v>
      </c>
      <c r="N1007" s="26">
        <v>-2.0999999999999999E-3</v>
      </c>
      <c r="O1007" s="26">
        <v>3.9100000000000003E-2</v>
      </c>
      <c r="P1007" s="26">
        <v>-1.4800000000000001E-2</v>
      </c>
      <c r="Q1007" s="26">
        <v>5.3699999999999998E-2</v>
      </c>
      <c r="R1007" s="26">
        <v>-0.10100000000000001</v>
      </c>
      <c r="S1007" s="26">
        <v>4.5900000000000003E-2</v>
      </c>
      <c r="T1007" s="26">
        <v>9.7000000000000003E-2</v>
      </c>
      <c r="U1007" s="26">
        <v>-3.6999999999999998E-2</v>
      </c>
      <c r="V1007" s="26">
        <v>-0.13200000000000001</v>
      </c>
      <c r="W1007" s="26">
        <v>4.1000000000000002E-2</v>
      </c>
      <c r="X1007" s="23" t="str">
        <f t="shared" si="61"/>
        <v xml:space="preserve"> </v>
      </c>
      <c r="Y1007" s="23">
        <f t="shared" si="62"/>
        <v>0.16404906240877115</v>
      </c>
      <c r="Z1007" s="23">
        <f t="shared" si="63"/>
        <v>8.8547210199866555E-2</v>
      </c>
      <c r="AA1007" s="48" t="str">
        <f t="shared" si="64"/>
        <v xml:space="preserve"> </v>
      </c>
      <c r="AB1007" s="28">
        <v>1.6899999999999998E-2</v>
      </c>
      <c r="AC1007" s="26" t="s">
        <v>871</v>
      </c>
      <c r="AD1007" s="26">
        <v>1.52E-2</v>
      </c>
      <c r="AE1007" s="26"/>
      <c r="AF1007" s="26"/>
      <c r="AG1007" s="47"/>
      <c r="AH1007" s="26"/>
      <c r="AI1007" s="26"/>
    </row>
    <row r="1008" spans="1:35" x14ac:dyDescent="0.2">
      <c r="C1008" s="19" t="s">
        <v>271</v>
      </c>
      <c r="D1008" s="20" t="s">
        <v>272</v>
      </c>
      <c r="E1008" s="59">
        <v>34316</v>
      </c>
      <c r="F1008" s="25">
        <v>58</v>
      </c>
      <c r="G1008" s="25">
        <v>4</v>
      </c>
      <c r="H1008" s="28">
        <v>-0.158</v>
      </c>
      <c r="I1008" s="28">
        <v>0.253</v>
      </c>
      <c r="J1008" s="28">
        <v>4.2000000000000003E-2</v>
      </c>
      <c r="K1008" s="28">
        <v>-0.12</v>
      </c>
      <c r="L1008" s="28">
        <v>0.1671</v>
      </c>
      <c r="M1008" s="28">
        <v>0.12640000000000001</v>
      </c>
      <c r="N1008" s="28">
        <v>7.3000000000000001E-3</v>
      </c>
      <c r="O1008" s="28">
        <v>3.5699999999999996E-2</v>
      </c>
      <c r="P1008" s="28">
        <v>5.1000000000000004E-3</v>
      </c>
      <c r="Q1008" s="28">
        <v>1.2699999999999999E-2</v>
      </c>
      <c r="R1008" s="28">
        <v>-9.8000000000000004E-2</v>
      </c>
      <c r="S1008" s="28">
        <v>4.1500000000000002E-2</v>
      </c>
      <c r="T1008" s="28">
        <v>9.6000000000000002E-2</v>
      </c>
      <c r="U1008" s="28">
        <v>-3.3000000000000002E-2</v>
      </c>
      <c r="V1008" s="28">
        <v>-0.16200000000000001</v>
      </c>
      <c r="W1008" s="28">
        <v>7.1999999999999995E-2</v>
      </c>
      <c r="X1008" s="23">
        <f t="shared" si="61"/>
        <v>0.20792175103581911</v>
      </c>
      <c r="Y1008" s="23">
        <f t="shared" si="62"/>
        <v>9.8772851226435865E-2</v>
      </c>
      <c r="Z1008" s="23">
        <f t="shared" si="63"/>
        <v>6.9835929018347676E-2</v>
      </c>
      <c r="AA1008" s="48">
        <f t="shared" si="64"/>
        <v>1.187630244749438E-2</v>
      </c>
      <c r="AB1008" s="28">
        <v>1.4200000000000001E-2</v>
      </c>
      <c r="AC1008" s="33" t="s">
        <v>857</v>
      </c>
      <c r="AD1008" s="26">
        <v>1.83E-2</v>
      </c>
      <c r="AE1008" s="26"/>
      <c r="AF1008" s="29"/>
      <c r="AG1008" s="47"/>
      <c r="AI1008" s="34"/>
    </row>
    <row r="1009" spans="1:36" x14ac:dyDescent="0.2">
      <c r="C1009" s="19" t="s">
        <v>1065</v>
      </c>
      <c r="D1009" s="20" t="s">
        <v>1064</v>
      </c>
      <c r="E1009" s="60">
        <v>34983</v>
      </c>
      <c r="F1009" s="25">
        <v>67</v>
      </c>
      <c r="G1009" s="25">
        <v>4</v>
      </c>
      <c r="H1009" s="26">
        <v>-0.1867</v>
      </c>
      <c r="I1009" s="26">
        <v>0.2162</v>
      </c>
      <c r="J1009" s="26">
        <v>5.7000000000000002E-3</v>
      </c>
      <c r="K1009" s="26">
        <v>-7.3400000000000007E-2</v>
      </c>
      <c r="L1009" s="26">
        <v>0.1232</v>
      </c>
      <c r="M1009" s="26">
        <v>9.3700000000000006E-2</v>
      </c>
      <c r="N1009" s="26">
        <v>8.9999999999999998E-4</v>
      </c>
      <c r="O1009" s="26">
        <v>9.9000000000000008E-3</v>
      </c>
      <c r="P1009" s="26">
        <v>8.6E-3</v>
      </c>
      <c r="Q1009" s="26">
        <v>4.9200000000000001E-2</v>
      </c>
      <c r="R1009" s="26">
        <v>-7.2300000000000003E-2</v>
      </c>
      <c r="S1009" s="26">
        <v>5.1400000000000001E-2</v>
      </c>
      <c r="T1009" s="26">
        <v>2.1999999999999999E-2</v>
      </c>
      <c r="U1009" s="26">
        <v>8.0000000000000002E-3</v>
      </c>
      <c r="V1009" s="26">
        <v>-8.7999999999999995E-2</v>
      </c>
      <c r="W1009" s="26">
        <v>4.9000000000000002E-2</v>
      </c>
      <c r="X1009" s="23">
        <f t="shared" si="61"/>
        <v>0.16432819728015025</v>
      </c>
      <c r="Y1009" s="23">
        <f t="shared" si="62"/>
        <v>0.1704454930525392</v>
      </c>
      <c r="Z1009" s="23">
        <f t="shared" si="63"/>
        <v>0.12460964288434462</v>
      </c>
      <c r="AA1009" s="48">
        <f t="shared" si="64"/>
        <v>9.5543709675729449E-3</v>
      </c>
      <c r="AB1009" s="29">
        <v>1.4800000000000001E-2</v>
      </c>
      <c r="AC1009" s="34" t="s">
        <v>11</v>
      </c>
      <c r="AD1009" s="41">
        <v>1.4800000000000001E-2</v>
      </c>
      <c r="AF1009" s="33"/>
      <c r="AH1009" s="20"/>
      <c r="AI1009" s="33"/>
      <c r="AJ1009" s="33"/>
    </row>
    <row r="1010" spans="1:36" x14ac:dyDescent="0.2">
      <c r="C1010" s="19" t="s">
        <v>701</v>
      </c>
      <c r="D1010" s="20" t="s">
        <v>702</v>
      </c>
      <c r="E1010" s="60">
        <v>38825</v>
      </c>
      <c r="F1010" s="25">
        <v>31</v>
      </c>
      <c r="G1010" s="25">
        <v>4</v>
      </c>
      <c r="H1010" s="26">
        <v>-0.14630000000000001</v>
      </c>
      <c r="I1010" s="26">
        <v>0.2485</v>
      </c>
      <c r="J1010" s="26">
        <v>4.6399999999999997E-2</v>
      </c>
      <c r="K1010" s="26">
        <v>-5.7200000000000001E-2</v>
      </c>
      <c r="L1010" s="26">
        <v>0.14549999999999999</v>
      </c>
      <c r="M1010" s="26">
        <v>9.9099999999999994E-2</v>
      </c>
      <c r="N1010" s="26">
        <v>1.4200000000000001E-2</v>
      </c>
      <c r="O1010" s="26">
        <v>2.46E-2</v>
      </c>
      <c r="P1010" s="26">
        <v>3.6200000000000003E-2</v>
      </c>
      <c r="Q1010" s="26">
        <v>4.3499999999999997E-2</v>
      </c>
      <c r="R1010" s="26">
        <v>-7.0000000000000007E-2</v>
      </c>
      <c r="S1010" s="26">
        <v>5.3499999999999999E-2</v>
      </c>
      <c r="T1010" s="26">
        <v>2.3E-2</v>
      </c>
      <c r="U1010" s="26">
        <v>5.7000000000000002E-2</v>
      </c>
      <c r="V1010" s="26">
        <v>-8.4000000000000005E-2</v>
      </c>
      <c r="W1010" s="26">
        <v>7.3999999999999996E-2</v>
      </c>
      <c r="X1010" s="23">
        <f t="shared" si="61"/>
        <v>0.55033409439474923</v>
      </c>
      <c r="Y1010" s="23">
        <f t="shared" si="62"/>
        <v>0.39006061621969601</v>
      </c>
      <c r="Z1010" s="23">
        <f t="shared" si="63"/>
        <v>0.28712009734620003</v>
      </c>
      <c r="AA1010" s="48">
        <f t="shared" si="64"/>
        <v>2.7783357692630739E-2</v>
      </c>
      <c r="AB1010" s="29">
        <v>7.1999999999999998E-3</v>
      </c>
      <c r="AC1010" s="34" t="s">
        <v>703</v>
      </c>
      <c r="AD1010" s="41">
        <f>0.67%+0.81%</f>
        <v>1.4800000000000001E-2</v>
      </c>
      <c r="AF1010" s="33"/>
      <c r="AH1010" s="20"/>
      <c r="AI1010" s="33"/>
      <c r="AJ1010" s="33"/>
    </row>
    <row r="1011" spans="1:36" x14ac:dyDescent="0.2">
      <c r="C1011" s="19" t="s">
        <v>1733</v>
      </c>
      <c r="D1011" s="20" t="s">
        <v>115</v>
      </c>
      <c r="E1011" s="59">
        <v>35944</v>
      </c>
      <c r="F1011" s="25">
        <v>16</v>
      </c>
      <c r="G1011" s="25">
        <v>4</v>
      </c>
      <c r="H1011" s="28">
        <v>-0.28799999999999998</v>
      </c>
      <c r="I1011" s="26">
        <v>0.314</v>
      </c>
      <c r="J1011" s="26">
        <v>8.1000000000000003E-2</v>
      </c>
      <c r="K1011" s="26">
        <v>-8.1500000000000003E-2</v>
      </c>
      <c r="L1011" s="26">
        <v>0.14119999999999999</v>
      </c>
      <c r="M1011" s="26">
        <v>9.4E-2</v>
      </c>
      <c r="N1011" s="26">
        <v>2.9600000000000001E-2</v>
      </c>
      <c r="O1011" s="26">
        <v>6.7100000000000007E-2</v>
      </c>
      <c r="P1011" s="26">
        <v>-1.9599999999999999E-2</v>
      </c>
      <c r="Q1011" s="26">
        <v>-2.9000000000000001E-2</v>
      </c>
      <c r="R1011" s="26">
        <v>-8.8999999999999996E-2</v>
      </c>
      <c r="S1011" s="26">
        <v>6.2300000000000001E-2</v>
      </c>
      <c r="T1011" s="26">
        <v>0.06</v>
      </c>
      <c r="U1011" s="26">
        <v>2E-3</v>
      </c>
      <c r="V1011" s="26">
        <v>-0.157</v>
      </c>
      <c r="W1011" s="26">
        <v>5.0999999999999997E-2</v>
      </c>
      <c r="X1011" s="23">
        <f t="shared" si="61"/>
        <v>0.10465056908100001</v>
      </c>
      <c r="Y1011" s="23">
        <f t="shared" si="62"/>
        <v>9.2254563304025927E-2</v>
      </c>
      <c r="Z1011" s="23">
        <f t="shared" si="63"/>
        <v>4.2036530422594698E-2</v>
      </c>
      <c r="AA1011" s="48">
        <f t="shared" si="64"/>
        <v>6.2399540195168246E-3</v>
      </c>
      <c r="AB1011" s="28">
        <v>1.2E-2</v>
      </c>
      <c r="AC1011" s="26" t="s">
        <v>11</v>
      </c>
      <c r="AD1011" s="26">
        <v>1.61E-2</v>
      </c>
      <c r="AE1011" s="26"/>
      <c r="AF1011" s="26"/>
      <c r="AG1011" s="26"/>
      <c r="AH1011" s="26"/>
      <c r="AI1011" s="26"/>
    </row>
    <row r="1012" spans="1:36" x14ac:dyDescent="0.2">
      <c r="C1012" s="19" t="s">
        <v>896</v>
      </c>
      <c r="D1012" s="20" t="s">
        <v>895</v>
      </c>
      <c r="E1012" s="59">
        <v>39378</v>
      </c>
      <c r="F1012" s="25">
        <v>32</v>
      </c>
      <c r="G1012" s="25">
        <v>4</v>
      </c>
      <c r="H1012" s="28">
        <v>-0.157</v>
      </c>
      <c r="I1012" s="26">
        <v>0.191</v>
      </c>
      <c r="J1012" s="26">
        <v>4.0000000000000001E-3</v>
      </c>
      <c r="K1012" s="26">
        <v>-0.121</v>
      </c>
      <c r="L1012" s="26">
        <v>0.13500000000000001</v>
      </c>
      <c r="M1012" s="26">
        <v>6.8900000000000003E-2</v>
      </c>
      <c r="N1012" s="26">
        <v>1.3899999999999999E-2</v>
      </c>
      <c r="O1012" s="26">
        <v>4.9299999999999997E-2</v>
      </c>
      <c r="P1012" s="26">
        <v>-1.8100000000000002E-2</v>
      </c>
      <c r="Q1012" s="26">
        <v>4.4900000000000002E-2</v>
      </c>
      <c r="R1012" s="26">
        <v>-6.6000000000000003E-2</v>
      </c>
      <c r="S1012" s="26">
        <v>7.0400000000000004E-2</v>
      </c>
      <c r="T1012" s="26">
        <v>6.3E-2</v>
      </c>
      <c r="U1012" s="26">
        <v>-7.0000000000000001E-3</v>
      </c>
      <c r="V1012" s="26">
        <v>-0.14699999999999999</v>
      </c>
      <c r="W1012" s="26">
        <v>4.8000000000000001E-2</v>
      </c>
      <c r="X1012" s="23">
        <f t="shared" si="61"/>
        <v>0.10692310131720539</v>
      </c>
      <c r="Y1012" s="23">
        <f t="shared" si="62"/>
        <v>9.8106348344814132E-2</v>
      </c>
      <c r="Z1012" s="23">
        <f t="shared" si="63"/>
        <v>0.10067642780373554</v>
      </c>
      <c r="AA1012" s="48">
        <f t="shared" si="64"/>
        <v>6.3692092888303353E-3</v>
      </c>
      <c r="AB1012" s="28">
        <v>1.2E-2</v>
      </c>
      <c r="AC1012" s="26" t="s">
        <v>11</v>
      </c>
      <c r="AD1012" s="26">
        <v>1.5599999999999999E-2</v>
      </c>
      <c r="AE1012" s="26"/>
      <c r="AF1012" s="26"/>
      <c r="AG1012" s="47"/>
      <c r="AH1012" s="26"/>
      <c r="AI1012" s="26"/>
    </row>
    <row r="1013" spans="1:36" x14ac:dyDescent="0.2">
      <c r="A1013" s="1"/>
      <c r="C1013" s="19" t="s">
        <v>1692</v>
      </c>
      <c r="D1013" s="20" t="s">
        <v>264</v>
      </c>
      <c r="E1013" s="59">
        <v>35793</v>
      </c>
      <c r="F1013" s="25">
        <v>387</v>
      </c>
      <c r="G1013" s="25">
        <v>4</v>
      </c>
      <c r="H1013" s="28">
        <v>-0.13400000000000001</v>
      </c>
      <c r="I1013" s="26">
        <v>0.22800000000000001</v>
      </c>
      <c r="J1013" s="26">
        <v>3.5000000000000003E-2</v>
      </c>
      <c r="K1013" s="26">
        <v>-9.8000000000000004E-2</v>
      </c>
      <c r="L1013" s="26">
        <v>0.14799999999999999</v>
      </c>
      <c r="M1013" s="26">
        <v>0.13100000000000001</v>
      </c>
      <c r="N1013" s="26">
        <v>2.7E-2</v>
      </c>
      <c r="O1013" s="26">
        <v>9.3399999999999997E-2</v>
      </c>
      <c r="P1013" s="26">
        <v>1.83E-2</v>
      </c>
      <c r="Q1013" s="26">
        <v>4.41E-2</v>
      </c>
      <c r="R1013" s="26">
        <v>-6.9500000000000006E-2</v>
      </c>
      <c r="S1013" s="26">
        <v>8.8300000000000003E-2</v>
      </c>
      <c r="T1013" s="26">
        <v>1.7100000000000001E-2</v>
      </c>
      <c r="U1013" s="26">
        <v>4.4999999999999998E-2</v>
      </c>
      <c r="V1013" s="26">
        <v>-0.14399999999999999</v>
      </c>
      <c r="W1013" s="26">
        <v>5.5E-2</v>
      </c>
      <c r="X1013" s="23">
        <f t="shared" si="61"/>
        <v>0.49591241848171985</v>
      </c>
      <c r="Y1013" s="23">
        <f t="shared" si="62"/>
        <v>0.35909419942949605</v>
      </c>
      <c r="Z1013" s="23">
        <f t="shared" si="63"/>
        <v>0.31250550405747157</v>
      </c>
      <c r="AA1013" s="48">
        <f t="shared" si="64"/>
        <v>2.5490485811375363E-2</v>
      </c>
      <c r="AB1013" s="28">
        <v>1.2E-2</v>
      </c>
      <c r="AC1013" s="26" t="s">
        <v>11</v>
      </c>
      <c r="AD1013" s="26">
        <v>1.23E-2</v>
      </c>
      <c r="AE1013" s="26"/>
      <c r="AF1013" s="26"/>
      <c r="AG1013" s="26"/>
      <c r="AH1013" s="26"/>
      <c r="AI1013" s="26"/>
    </row>
    <row r="1014" spans="1:36" x14ac:dyDescent="0.2">
      <c r="C1014" s="19" t="s">
        <v>542</v>
      </c>
      <c r="D1014" s="20" t="s">
        <v>545</v>
      </c>
      <c r="E1014" s="60">
        <v>35753</v>
      </c>
      <c r="F1014" s="30">
        <v>173</v>
      </c>
      <c r="G1014" s="25">
        <v>5</v>
      </c>
      <c r="H1014" s="28">
        <v>-0.33100000000000002</v>
      </c>
      <c r="I1014" s="28">
        <v>0.44500000000000001</v>
      </c>
      <c r="J1014" s="26">
        <v>7.0000000000000007E-2</v>
      </c>
      <c r="K1014" s="28">
        <v>-0.122</v>
      </c>
      <c r="L1014" s="28">
        <v>0.191</v>
      </c>
      <c r="M1014" s="28">
        <v>9.6000000000000002E-2</v>
      </c>
      <c r="N1014" s="28">
        <v>8.9999999999999993E-3</v>
      </c>
      <c r="O1014" s="28">
        <v>0.104</v>
      </c>
      <c r="P1014" s="28">
        <v>1.7999999999999999E-2</v>
      </c>
      <c r="Q1014" s="28">
        <v>-2.8E-3</v>
      </c>
      <c r="R1014" s="28">
        <v>-8.3099999999999993E-2</v>
      </c>
      <c r="S1014" s="28"/>
      <c r="T1014" s="28"/>
      <c r="U1014" s="28"/>
      <c r="V1014" s="28"/>
      <c r="W1014" s="28"/>
      <c r="X1014" s="23" t="str">
        <f t="shared" si="61"/>
        <v xml:space="preserve"> </v>
      </c>
      <c r="Y1014" s="23" t="str">
        <f t="shared" si="62"/>
        <v xml:space="preserve"> </v>
      </c>
      <c r="Z1014" s="23" t="str">
        <f t="shared" si="63"/>
        <v xml:space="preserve"> </v>
      </c>
      <c r="AA1014" s="48" t="str">
        <f t="shared" si="64"/>
        <v xml:space="preserve"> </v>
      </c>
      <c r="AB1014" s="29">
        <v>7.7999999999999996E-3</v>
      </c>
      <c r="AC1014" s="33" t="s">
        <v>11</v>
      </c>
      <c r="AD1014" s="29">
        <v>7.7999999999999996E-3</v>
      </c>
      <c r="AF1014" s="26"/>
      <c r="AG1014" s="26"/>
      <c r="AH1014" s="26"/>
      <c r="AI1014" s="26"/>
    </row>
    <row r="1015" spans="1:36" x14ac:dyDescent="0.2">
      <c r="C1015" s="19" t="s">
        <v>543</v>
      </c>
      <c r="D1015" s="20" t="s">
        <v>544</v>
      </c>
      <c r="E1015" s="60">
        <v>42503</v>
      </c>
      <c r="G1015" s="25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23" t="str">
        <f t="shared" si="61"/>
        <v xml:space="preserve"> </v>
      </c>
      <c r="Y1015" s="23" t="str">
        <f t="shared" si="62"/>
        <v xml:space="preserve"> </v>
      </c>
      <c r="Z1015" s="23" t="str">
        <f t="shared" si="63"/>
        <v xml:space="preserve"> </v>
      </c>
      <c r="AA1015" s="48" t="str">
        <f t="shared" si="64"/>
        <v xml:space="preserve"> </v>
      </c>
      <c r="AB1015" s="29">
        <v>6.3E-3</v>
      </c>
      <c r="AC1015" s="33" t="s">
        <v>11</v>
      </c>
      <c r="AD1015" s="29">
        <v>6.3E-3</v>
      </c>
      <c r="AF1015" s="26"/>
      <c r="AG1015" s="26"/>
      <c r="AH1015" s="26"/>
      <c r="AI1015" s="26"/>
    </row>
    <row r="1016" spans="1:36" x14ac:dyDescent="0.2">
      <c r="C1016" s="19" t="s">
        <v>1499</v>
      </c>
      <c r="D1016" s="20" t="s">
        <v>1498</v>
      </c>
      <c r="E1016" s="59">
        <v>41652</v>
      </c>
      <c r="F1016" s="25">
        <v>183</v>
      </c>
      <c r="G1016" s="25">
        <v>4</v>
      </c>
      <c r="H1016" s="28"/>
      <c r="I1016" s="26"/>
      <c r="J1016" s="26"/>
      <c r="K1016" s="26"/>
      <c r="L1016" s="26"/>
      <c r="M1016" s="26"/>
      <c r="N1016" s="26">
        <v>6.9999999999999999E-4</v>
      </c>
      <c r="O1016" s="26">
        <v>6.8199999999999997E-2</v>
      </c>
      <c r="P1016" s="26">
        <v>-1E-3</v>
      </c>
      <c r="Q1016" s="26">
        <v>4.6399999999999997E-2</v>
      </c>
      <c r="R1016" s="26">
        <v>-7.2099999999999997E-2</v>
      </c>
      <c r="S1016" s="26">
        <v>4.9000000000000002E-2</v>
      </c>
      <c r="T1016" s="26">
        <v>1.4999999999999999E-2</v>
      </c>
      <c r="U1016" s="26"/>
      <c r="V1016" s="26"/>
      <c r="W1016" s="26"/>
      <c r="X1016" s="23" t="str">
        <f t="shared" si="61"/>
        <v xml:space="preserve"> </v>
      </c>
      <c r="Y1016" s="23" t="str">
        <f t="shared" si="62"/>
        <v xml:space="preserve"> </v>
      </c>
      <c r="Z1016" s="23" t="str">
        <f t="shared" si="63"/>
        <v xml:space="preserve"> </v>
      </c>
      <c r="AA1016" s="48" t="str">
        <f t="shared" si="64"/>
        <v xml:space="preserve"> </v>
      </c>
      <c r="AB1016" s="28"/>
      <c r="AC1016" s="26"/>
      <c r="AD1016" s="26"/>
      <c r="AE1016" s="26"/>
      <c r="AF1016" s="26"/>
      <c r="AG1016" s="47"/>
      <c r="AH1016" s="26"/>
      <c r="AI1016" s="26"/>
    </row>
    <row r="1017" spans="1:36" x14ac:dyDescent="0.2">
      <c r="C1017" s="19" t="s">
        <v>686</v>
      </c>
      <c r="D1017" s="20" t="s">
        <v>135</v>
      </c>
      <c r="E1017" s="59">
        <v>37741</v>
      </c>
      <c r="F1017" s="25">
        <v>26</v>
      </c>
      <c r="G1017" s="25">
        <v>3</v>
      </c>
      <c r="H1017" s="28">
        <v>-0.14000000000000001</v>
      </c>
      <c r="I1017" s="26">
        <v>0.1875</v>
      </c>
      <c r="J1017" s="26">
        <v>6.7299999999999999E-2</v>
      </c>
      <c r="K1017" s="26">
        <v>-6.7100000000000007E-2</v>
      </c>
      <c r="L1017" s="26">
        <v>0.1391</v>
      </c>
      <c r="M1017" s="26">
        <v>7.22E-2</v>
      </c>
      <c r="N1017" s="26">
        <v>7.1000000000000004E-3</v>
      </c>
      <c r="O1017" s="26">
        <v>2.8799999999999999E-2</v>
      </c>
      <c r="P1017" s="26">
        <v>1.9800000000000002E-2</v>
      </c>
      <c r="Q1017" s="26">
        <v>-6.7000000000000002E-3</v>
      </c>
      <c r="R1017" s="26">
        <v>-7.9799999999999996E-2</v>
      </c>
      <c r="S1017" s="26">
        <v>3.4000000000000002E-2</v>
      </c>
      <c r="T1017" s="26">
        <v>7.5999999999999998E-2</v>
      </c>
      <c r="U1017" s="26">
        <v>5.3999999999999999E-2</v>
      </c>
      <c r="V1017" s="26"/>
      <c r="W1017" s="26"/>
      <c r="X1017" s="23" t="str">
        <f t="shared" si="61"/>
        <v xml:space="preserve"> </v>
      </c>
      <c r="Y1017" s="23" t="str">
        <f t="shared" si="62"/>
        <v xml:space="preserve"> </v>
      </c>
      <c r="Z1017" s="23" t="str">
        <f t="shared" si="63"/>
        <v xml:space="preserve"> </v>
      </c>
      <c r="AA1017" s="48" t="str">
        <f t="shared" si="64"/>
        <v xml:space="preserve"> </v>
      </c>
      <c r="AB1017" s="28">
        <v>1.0999999999999999E-2</v>
      </c>
      <c r="AC1017" s="26" t="s">
        <v>11</v>
      </c>
      <c r="AD1017" s="26">
        <v>1.1299999999999999E-2</v>
      </c>
      <c r="AE1017" s="26"/>
      <c r="AF1017" s="26"/>
      <c r="AG1017" s="26"/>
      <c r="AH1017" s="26"/>
      <c r="AI1017" s="26"/>
    </row>
    <row r="1018" spans="1:36" x14ac:dyDescent="0.2">
      <c r="C1018" s="19" t="s">
        <v>1734</v>
      </c>
      <c r="D1018" s="20" t="s">
        <v>155</v>
      </c>
      <c r="E1018" s="59">
        <v>36783</v>
      </c>
      <c r="F1018" s="25">
        <v>218</v>
      </c>
      <c r="G1018" s="25">
        <v>3</v>
      </c>
      <c r="H1018" s="28">
        <v>-0.17</v>
      </c>
      <c r="I1018" s="26">
        <v>0.24</v>
      </c>
      <c r="J1018" s="26">
        <v>7.0000000000000001E-3</v>
      </c>
      <c r="K1018" s="26">
        <v>-3.1E-2</v>
      </c>
      <c r="L1018" s="26">
        <v>0.13800000000000001</v>
      </c>
      <c r="M1018" s="26">
        <v>7.3999999999999996E-2</v>
      </c>
      <c r="N1018" s="26">
        <v>4.1000000000000002E-2</v>
      </c>
      <c r="O1018" s="26">
        <v>4.5999999999999999E-2</v>
      </c>
      <c r="P1018" s="26">
        <v>-2.1000000000000001E-2</v>
      </c>
      <c r="Q1018" s="26">
        <v>-1.2500000000000001E-2</v>
      </c>
      <c r="R1018" s="26">
        <v>-6.3899999999999998E-2</v>
      </c>
      <c r="S1018" s="26">
        <v>6.2899999999999998E-2</v>
      </c>
      <c r="T1018" s="26">
        <v>4.2000000000000003E-2</v>
      </c>
      <c r="U1018" s="26">
        <v>-4.0000000000000001E-3</v>
      </c>
      <c r="V1018" s="26"/>
      <c r="W1018" s="26"/>
      <c r="X1018" s="23" t="str">
        <f t="shared" si="61"/>
        <v xml:space="preserve"> </v>
      </c>
      <c r="Y1018" s="23" t="str">
        <f t="shared" si="62"/>
        <v xml:space="preserve"> </v>
      </c>
      <c r="Z1018" s="23" t="str">
        <f t="shared" si="63"/>
        <v xml:space="preserve"> </v>
      </c>
      <c r="AA1018" s="48" t="str">
        <f t="shared" si="64"/>
        <v xml:space="preserve"> </v>
      </c>
      <c r="AB1018" s="28">
        <v>0.01</v>
      </c>
      <c r="AC1018" s="26" t="s">
        <v>11</v>
      </c>
      <c r="AD1018" s="26">
        <v>1.09E-2</v>
      </c>
      <c r="AE1018" s="26"/>
      <c r="AF1018" s="26"/>
      <c r="AG1018" s="47"/>
      <c r="AH1018" s="26"/>
      <c r="AI1018" s="26"/>
    </row>
    <row r="1019" spans="1:36" x14ac:dyDescent="0.2">
      <c r="E1019" s="59"/>
      <c r="F1019" s="25"/>
      <c r="G1019" s="25"/>
      <c r="H1019" s="28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3" t="str">
        <f t="shared" si="61"/>
        <v xml:space="preserve"> </v>
      </c>
      <c r="Y1019" s="23" t="str">
        <f t="shared" si="62"/>
        <v xml:space="preserve"> </v>
      </c>
      <c r="Z1019" s="23" t="str">
        <f t="shared" si="63"/>
        <v xml:space="preserve"> </v>
      </c>
      <c r="AA1019" s="48" t="str">
        <f t="shared" si="64"/>
        <v xml:space="preserve"> </v>
      </c>
      <c r="AB1019" s="28"/>
      <c r="AC1019" s="26"/>
      <c r="AD1019" s="26"/>
      <c r="AE1019" s="26"/>
      <c r="AF1019" s="26"/>
      <c r="AG1019" s="47"/>
      <c r="AH1019" s="26"/>
      <c r="AI1019" s="26"/>
    </row>
    <row r="1020" spans="1:36" s="1" customFormat="1" x14ac:dyDescent="0.2">
      <c r="C1020" s="1" t="s">
        <v>704</v>
      </c>
      <c r="E1020" s="64"/>
      <c r="F1020" s="2"/>
      <c r="G1020" s="2"/>
      <c r="H1020" s="13">
        <v>-0.21229999999999999</v>
      </c>
      <c r="I1020" s="13">
        <v>0.27129999999999999</v>
      </c>
      <c r="J1020" s="13">
        <v>4.6399999999999997E-2</v>
      </c>
      <c r="K1020" s="13">
        <v>-5.7200000000000001E-2</v>
      </c>
      <c r="L1020" s="13">
        <v>0.15740000000000001</v>
      </c>
      <c r="M1020" s="13">
        <v>9.1899999999999996E-2</v>
      </c>
      <c r="N1020" s="13">
        <v>4.48E-2</v>
      </c>
      <c r="O1020" s="13">
        <v>7.5999999999999998E-2</v>
      </c>
      <c r="P1020" s="13">
        <v>-4.1000000000000003E-3</v>
      </c>
      <c r="Q1020" s="12">
        <v>3.5299999999999998E-2</v>
      </c>
      <c r="R1020" s="12">
        <v>-4.8899999999999999E-2</v>
      </c>
      <c r="S1020" s="12">
        <v>0.1144</v>
      </c>
      <c r="T1020" s="12">
        <v>0.05</v>
      </c>
      <c r="U1020" s="12">
        <v>8.9999999999999993E-3</v>
      </c>
      <c r="V1020" s="12">
        <v>-0.14499999999999999</v>
      </c>
      <c r="W1020" s="12"/>
      <c r="X1020" s="23" t="str">
        <f t="shared" si="61"/>
        <v xml:space="preserve"> </v>
      </c>
      <c r="Y1020" s="23" t="str">
        <f t="shared" si="62"/>
        <v xml:space="preserve"> </v>
      </c>
      <c r="Z1020" s="23" t="str">
        <f t="shared" si="63"/>
        <v xml:space="preserve"> </v>
      </c>
      <c r="AA1020" s="48" t="str">
        <f t="shared" si="64"/>
        <v xml:space="preserve"> </v>
      </c>
      <c r="AB1020" s="12"/>
      <c r="AC1020" s="18"/>
      <c r="AD1020" s="12"/>
      <c r="AE1020" s="18"/>
    </row>
    <row r="1021" spans="1:36" s="1" customFormat="1" x14ac:dyDescent="0.2">
      <c r="C1021" s="1" t="s">
        <v>176</v>
      </c>
      <c r="D1021" s="2"/>
      <c r="E1021" s="59"/>
      <c r="F1021" s="17"/>
      <c r="G1021" s="2"/>
      <c r="H1021" s="13">
        <v>-0.214</v>
      </c>
      <c r="I1021" s="12">
        <v>0.2185</v>
      </c>
      <c r="J1021" s="12">
        <v>2.2700000000000001E-2</v>
      </c>
      <c r="K1021" s="12">
        <v>-9.5799999999999996E-2</v>
      </c>
      <c r="L1021" s="12">
        <v>0.18190000000000001</v>
      </c>
      <c r="M1021" s="12">
        <v>9.8100000000000007E-2</v>
      </c>
      <c r="N1021" s="12">
        <v>3.0599999999999999E-2</v>
      </c>
      <c r="O1021" s="12">
        <v>6.08E-2</v>
      </c>
      <c r="P1021" s="12">
        <v>-2.0999999999999999E-3</v>
      </c>
      <c r="Q1021" s="12">
        <v>6.9900000000000004E-2</v>
      </c>
      <c r="R1021" s="12">
        <v>-5.1799999999999999E-2</v>
      </c>
      <c r="S1021" s="12">
        <v>7.5700000000000003E-2</v>
      </c>
      <c r="T1021" s="12">
        <v>6.0999999999999999E-2</v>
      </c>
      <c r="U1021" s="12"/>
      <c r="V1021" s="12"/>
      <c r="W1021" s="12"/>
      <c r="X1021" s="23" t="str">
        <f t="shared" si="61"/>
        <v xml:space="preserve"> </v>
      </c>
      <c r="Y1021" s="23" t="str">
        <f t="shared" si="62"/>
        <v xml:space="preserve"> </v>
      </c>
      <c r="Z1021" s="23" t="str">
        <f t="shared" si="63"/>
        <v xml:space="preserve"> </v>
      </c>
      <c r="AA1021" s="48" t="str">
        <f t="shared" si="64"/>
        <v xml:space="preserve"> </v>
      </c>
      <c r="AB1021" s="13"/>
      <c r="AC1021" s="12"/>
      <c r="AD1021" s="12"/>
      <c r="AE1021" s="12"/>
      <c r="AF1021" s="12"/>
      <c r="AG1021" s="12"/>
      <c r="AH1021" s="12"/>
      <c r="AI1021" s="12"/>
    </row>
    <row r="1022" spans="1:36" s="1" customFormat="1" x14ac:dyDescent="0.2">
      <c r="D1022" s="2"/>
      <c r="E1022" s="59"/>
      <c r="F1022" s="17"/>
      <c r="G1022" s="2"/>
      <c r="H1022" s="13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23" t="str">
        <f t="shared" si="61"/>
        <v xml:space="preserve"> </v>
      </c>
      <c r="Y1022" s="23" t="str">
        <f t="shared" si="62"/>
        <v xml:space="preserve"> </v>
      </c>
      <c r="Z1022" s="23" t="str">
        <f t="shared" si="63"/>
        <v xml:space="preserve"> </v>
      </c>
      <c r="AA1022" s="48" t="str">
        <f t="shared" si="64"/>
        <v xml:space="preserve"> </v>
      </c>
      <c r="AB1022" s="13"/>
      <c r="AC1022" s="12"/>
      <c r="AD1022" s="12"/>
      <c r="AE1022" s="12"/>
      <c r="AF1022" s="12"/>
      <c r="AG1022" s="12"/>
      <c r="AH1022" s="12"/>
      <c r="AI1022" s="12"/>
    </row>
    <row r="1023" spans="1:36" s="1" customFormat="1" x14ac:dyDescent="0.2">
      <c r="D1023" s="2"/>
      <c r="E1023" s="59"/>
      <c r="F1023" s="17"/>
      <c r="G1023" s="2"/>
      <c r="H1023" s="13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23" t="str">
        <f t="shared" si="61"/>
        <v xml:space="preserve"> </v>
      </c>
      <c r="Y1023" s="23" t="str">
        <f t="shared" si="62"/>
        <v xml:space="preserve"> </v>
      </c>
      <c r="Z1023" s="23" t="str">
        <f t="shared" si="63"/>
        <v xml:space="preserve"> </v>
      </c>
      <c r="AA1023" s="48" t="str">
        <f t="shared" si="64"/>
        <v xml:space="preserve"> </v>
      </c>
      <c r="AB1023" s="13"/>
      <c r="AC1023" s="12"/>
      <c r="AD1023" s="12"/>
      <c r="AE1023" s="12"/>
      <c r="AF1023" s="12"/>
      <c r="AG1023" s="12"/>
      <c r="AH1023" s="12"/>
      <c r="AI1023" s="12"/>
    </row>
    <row r="1024" spans="1:36" x14ac:dyDescent="0.2">
      <c r="A1024" s="1" t="s">
        <v>805</v>
      </c>
      <c r="X1024" s="23" t="str">
        <f t="shared" si="61"/>
        <v xml:space="preserve"> </v>
      </c>
      <c r="Y1024" s="23" t="str">
        <f t="shared" si="62"/>
        <v xml:space="preserve"> </v>
      </c>
      <c r="Z1024" s="23" t="str">
        <f t="shared" si="63"/>
        <v xml:space="preserve"> </v>
      </c>
      <c r="AA1024" s="48" t="str">
        <f t="shared" si="64"/>
        <v xml:space="preserve"> </v>
      </c>
    </row>
    <row r="1025" spans="1:35" x14ac:dyDescent="0.2">
      <c r="E1025" s="59"/>
      <c r="F1025" s="25"/>
      <c r="G1025" s="25"/>
      <c r="H1025" s="28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3" t="str">
        <f t="shared" si="61"/>
        <v xml:space="preserve"> </v>
      </c>
      <c r="Y1025" s="23" t="str">
        <f t="shared" si="62"/>
        <v xml:space="preserve"> </v>
      </c>
      <c r="Z1025" s="23" t="str">
        <f t="shared" si="63"/>
        <v xml:space="preserve"> </v>
      </c>
      <c r="AA1025" s="48" t="str">
        <f t="shared" si="64"/>
        <v xml:space="preserve"> </v>
      </c>
      <c r="AB1025" s="28"/>
      <c r="AC1025" s="26"/>
      <c r="AD1025" s="26"/>
      <c r="AE1025" s="26"/>
      <c r="AF1025" s="26"/>
      <c r="AG1025" s="47"/>
      <c r="AH1025" s="26"/>
      <c r="AI1025" s="26"/>
    </row>
    <row r="1026" spans="1:35" x14ac:dyDescent="0.2">
      <c r="C1026" s="19" t="s">
        <v>620</v>
      </c>
      <c r="D1026" s="20" t="s">
        <v>621</v>
      </c>
      <c r="E1026" s="59">
        <v>40238</v>
      </c>
      <c r="F1026" s="30">
        <v>3427</v>
      </c>
      <c r="G1026" s="25">
        <v>5</v>
      </c>
      <c r="H1026" s="26">
        <v>-0.19500000000000001</v>
      </c>
      <c r="I1026" s="26">
        <v>0.30399999999999999</v>
      </c>
      <c r="J1026" s="26">
        <v>0.125</v>
      </c>
      <c r="K1026" s="26">
        <v>-4.8000000000000001E-2</v>
      </c>
      <c r="L1026" s="26">
        <v>8.8999999999999996E-2</v>
      </c>
      <c r="M1026" s="26">
        <v>0.112</v>
      </c>
      <c r="N1026" s="26">
        <v>0.16</v>
      </c>
      <c r="O1026" s="26">
        <v>9.7000000000000003E-2</v>
      </c>
      <c r="P1026" s="26">
        <v>8.7999999999999995E-2</v>
      </c>
      <c r="Q1026" s="26">
        <v>7.0000000000000007E-2</v>
      </c>
      <c r="R1026" s="26">
        <v>1.7600000000000001E-2</v>
      </c>
      <c r="S1026" s="26">
        <v>0.14899999999999999</v>
      </c>
      <c r="T1026" s="26">
        <v>0.254</v>
      </c>
      <c r="U1026" s="26">
        <v>3.2000000000000001E-2</v>
      </c>
      <c r="V1026" s="26">
        <v>-0.18</v>
      </c>
      <c r="W1026" s="26">
        <v>5.8000000000000003E-2</v>
      </c>
      <c r="X1026" s="23">
        <f t="shared" si="61"/>
        <v>1.6475659089136343</v>
      </c>
      <c r="Y1026" s="23">
        <f t="shared" si="62"/>
        <v>1.2419234834378132</v>
      </c>
      <c r="Z1026" s="23">
        <f t="shared" si="63"/>
        <v>1.162499212366034</v>
      </c>
      <c r="AA1026" s="48">
        <f t="shared" si="64"/>
        <v>6.27421941863191E-2</v>
      </c>
      <c r="AB1026" s="26">
        <v>1.4999999999999999E-2</v>
      </c>
      <c r="AC1026" s="20" t="s">
        <v>11</v>
      </c>
      <c r="AD1026" s="26">
        <v>1.7999999999999999E-2</v>
      </c>
      <c r="AE1026" s="26" t="s">
        <v>11</v>
      </c>
      <c r="AF1026" s="26"/>
      <c r="AG1026" s="26"/>
      <c r="AH1026" s="26"/>
      <c r="AI1026" s="26"/>
    </row>
    <row r="1027" spans="1:35" x14ac:dyDescent="0.2">
      <c r="C1027" s="19" t="s">
        <v>1093</v>
      </c>
      <c r="D1027" s="20" t="s">
        <v>1094</v>
      </c>
      <c r="E1027" s="59">
        <v>40963</v>
      </c>
      <c r="F1027" s="25">
        <v>830</v>
      </c>
      <c r="G1027" s="25">
        <v>4</v>
      </c>
      <c r="H1027" s="28"/>
      <c r="I1027" s="26"/>
      <c r="J1027" s="26"/>
      <c r="K1027" s="26"/>
      <c r="L1027" s="26"/>
      <c r="M1027" s="26">
        <v>0.17019999999999999</v>
      </c>
      <c r="N1027" s="26">
        <v>-2.07E-2</v>
      </c>
      <c r="O1027" s="26">
        <v>-2.46E-2</v>
      </c>
      <c r="P1027" s="26">
        <v>3.3300000000000003E-2</v>
      </c>
      <c r="Q1027" s="26">
        <v>9.5899999999999999E-2</v>
      </c>
      <c r="R1027" s="26">
        <v>8.8000000000000005E-3</v>
      </c>
      <c r="S1027" s="26">
        <v>0.1585</v>
      </c>
      <c r="T1027" s="26">
        <v>0.36699999999999999</v>
      </c>
      <c r="U1027" s="26">
        <v>1.2E-2</v>
      </c>
      <c r="V1027" s="26">
        <v>-0.17599999999999999</v>
      </c>
      <c r="W1027" s="26">
        <v>4.9000000000000002E-2</v>
      </c>
      <c r="X1027" s="23" t="str">
        <f t="shared" si="61"/>
        <v xml:space="preserve"> </v>
      </c>
      <c r="Y1027" s="23" t="str">
        <f t="shared" si="62"/>
        <v xml:space="preserve"> </v>
      </c>
      <c r="Z1027" s="23">
        <f t="shared" si="63"/>
        <v>0.76892245310140295</v>
      </c>
      <c r="AA1027" s="48" t="str">
        <f t="shared" si="64"/>
        <v xml:space="preserve"> </v>
      </c>
      <c r="AB1027" s="28">
        <v>1.5599999999999999E-2</v>
      </c>
      <c r="AC1027" s="26" t="s">
        <v>11</v>
      </c>
      <c r="AD1027" s="26">
        <v>1.5900000000000001E-2</v>
      </c>
      <c r="AE1027" s="26" t="s">
        <v>11</v>
      </c>
      <c r="AF1027" s="26"/>
      <c r="AG1027" s="26"/>
      <c r="AH1027" s="26"/>
      <c r="AI1027" s="26"/>
    </row>
    <row r="1028" spans="1:35" x14ac:dyDescent="0.2">
      <c r="B1028" s="19" t="s">
        <v>1541</v>
      </c>
      <c r="C1028" s="19" t="s">
        <v>540</v>
      </c>
      <c r="D1028" s="20" t="s">
        <v>541</v>
      </c>
      <c r="E1028" s="60">
        <v>40722</v>
      </c>
      <c r="F1028" s="30">
        <v>3786</v>
      </c>
      <c r="G1028" s="25">
        <v>4</v>
      </c>
      <c r="H1028" s="19"/>
      <c r="I1028" s="19"/>
      <c r="J1028" s="19"/>
      <c r="K1028" s="19"/>
      <c r="L1028" s="26">
        <v>0.15740000000000001</v>
      </c>
      <c r="M1028" s="26">
        <v>0.16950000000000001</v>
      </c>
      <c r="N1028" s="26">
        <v>5.21E-2</v>
      </c>
      <c r="O1028" s="26">
        <v>3.0300000000000001E-2</v>
      </c>
      <c r="P1028" s="26">
        <v>6.7599999999999993E-2</v>
      </c>
      <c r="Q1028" s="26">
        <v>0.10100000000000001</v>
      </c>
      <c r="R1028" s="26">
        <v>-0.06</v>
      </c>
      <c r="S1028" s="26">
        <v>0.14000000000000001</v>
      </c>
      <c r="T1028" s="26">
        <v>0.222</v>
      </c>
      <c r="U1028" s="26">
        <v>2.8000000000000001E-2</v>
      </c>
      <c r="V1028" s="26">
        <v>-0.17499999999999999</v>
      </c>
      <c r="W1028" s="26">
        <v>9.8000000000000004E-2</v>
      </c>
      <c r="X1028" s="23" t="str">
        <f t="shared" si="61"/>
        <v xml:space="preserve"> </v>
      </c>
      <c r="Y1028" s="23" t="str">
        <f t="shared" si="62"/>
        <v xml:space="preserve"> </v>
      </c>
      <c r="Z1028" s="23">
        <f t="shared" si="63"/>
        <v>0.8170636681202581</v>
      </c>
      <c r="AA1028" s="48" t="str">
        <f t="shared" si="64"/>
        <v xml:space="preserve"> </v>
      </c>
      <c r="AB1028" s="29">
        <v>5.7999999999999996E-3</v>
      </c>
      <c r="AC1028" s="33" t="s">
        <v>11</v>
      </c>
      <c r="AD1028" s="29">
        <v>5.7999999999999996E-3</v>
      </c>
      <c r="AE1028" s="26" t="s">
        <v>11</v>
      </c>
      <c r="AG1028" s="26"/>
      <c r="AH1028" s="26"/>
      <c r="AI1028" s="26"/>
    </row>
    <row r="1029" spans="1:35" x14ac:dyDescent="0.2">
      <c r="C1029" s="19" t="s">
        <v>1735</v>
      </c>
      <c r="D1029" s="20" t="s">
        <v>586</v>
      </c>
      <c r="E1029" s="60">
        <v>39322</v>
      </c>
      <c r="F1029" s="30">
        <v>3786</v>
      </c>
      <c r="G1029" s="25">
        <v>4</v>
      </c>
      <c r="H1029" s="26">
        <v>-0.33500000000000002</v>
      </c>
      <c r="I1029" s="26">
        <v>0.48499999999999999</v>
      </c>
      <c r="J1029" s="26">
        <v>0.108</v>
      </c>
      <c r="K1029" s="26">
        <v>-0.10299999999999999</v>
      </c>
      <c r="L1029" s="26">
        <v>0.14299999999999999</v>
      </c>
      <c r="M1029" s="26">
        <v>0.16</v>
      </c>
      <c r="N1029" s="26">
        <v>3.3000000000000002E-2</v>
      </c>
      <c r="O1029" s="26">
        <v>1.7000000000000001E-2</v>
      </c>
      <c r="P1029" s="26">
        <v>5.3999999999999999E-2</v>
      </c>
      <c r="Q1029" s="26">
        <v>8.6699999999999999E-2</v>
      </c>
      <c r="R1029" s="26">
        <v>-7.1999999999999995E-2</v>
      </c>
      <c r="S1029" s="26">
        <v>0.12540000000000001</v>
      </c>
      <c r="T1029" s="26">
        <v>0.20699999999999999</v>
      </c>
      <c r="U1029" s="26">
        <v>1.4999999999999999E-2</v>
      </c>
      <c r="V1029" s="26">
        <v>-0.188</v>
      </c>
      <c r="W1029" s="26">
        <v>9.7799999999999998E-2</v>
      </c>
      <c r="X1029" s="23">
        <f t="shared" si="61"/>
        <v>0.78592628608576587</v>
      </c>
      <c r="Y1029" s="23">
        <f t="shared" si="62"/>
        <v>0.6322086312723838</v>
      </c>
      <c r="Z1029" s="23">
        <f t="shared" si="63"/>
        <v>0.59197776126739554</v>
      </c>
      <c r="AA1029" s="48">
        <f t="shared" si="64"/>
        <v>3.6910973512489509E-2</v>
      </c>
      <c r="AB1029" s="29">
        <v>1.9E-2</v>
      </c>
      <c r="AC1029" s="20" t="s">
        <v>11</v>
      </c>
      <c r="AD1029" s="29">
        <v>1.8700000000000001E-2</v>
      </c>
      <c r="AE1029" s="26" t="s">
        <v>11</v>
      </c>
      <c r="AG1029" s="26"/>
      <c r="AH1029" s="26"/>
      <c r="AI1029" s="26"/>
    </row>
    <row r="1030" spans="1:35" x14ac:dyDescent="0.2">
      <c r="C1030" s="19" t="s">
        <v>270</v>
      </c>
      <c r="D1030" s="20" t="s">
        <v>1205</v>
      </c>
      <c r="E1030" s="59">
        <v>39276</v>
      </c>
      <c r="F1030" s="25">
        <v>178</v>
      </c>
      <c r="G1030" s="25">
        <v>4</v>
      </c>
      <c r="H1030" s="28">
        <v>-0.186</v>
      </c>
      <c r="I1030" s="26">
        <v>0.25600000000000001</v>
      </c>
      <c r="J1030" s="26">
        <v>0.161</v>
      </c>
      <c r="K1030" s="26">
        <v>-5.5E-2</v>
      </c>
      <c r="L1030" s="26">
        <v>9.4E-2</v>
      </c>
      <c r="M1030" s="26">
        <v>0.107</v>
      </c>
      <c r="N1030" s="26">
        <v>0.127</v>
      </c>
      <c r="O1030" s="26">
        <v>0.108</v>
      </c>
      <c r="P1030" s="26">
        <v>4.4999999999999998E-2</v>
      </c>
      <c r="Q1030" s="26">
        <v>-4.8599999999999997E-2</v>
      </c>
      <c r="R1030" s="26">
        <v>-5.6099999999999997E-2</v>
      </c>
      <c r="S1030" s="26">
        <v>0.11509999999999999</v>
      </c>
      <c r="T1030" s="26">
        <v>0.106</v>
      </c>
      <c r="U1030" s="26">
        <v>6.0999999999999999E-2</v>
      </c>
      <c r="V1030" s="26">
        <v>-0.11899999999999999</v>
      </c>
      <c r="W1030" s="26">
        <v>1.6E-2</v>
      </c>
      <c r="X1030" s="23">
        <f t="shared" si="61"/>
        <v>0.86451575952749726</v>
      </c>
      <c r="Y1030" s="23">
        <f t="shared" si="62"/>
        <v>0.57079602825605491</v>
      </c>
      <c r="Z1030" s="23">
        <f t="shared" si="63"/>
        <v>0.51939489882868073</v>
      </c>
      <c r="AA1030" s="48">
        <f t="shared" si="64"/>
        <v>3.9705589246452622E-2</v>
      </c>
      <c r="AB1030" s="28">
        <v>1.72E-2</v>
      </c>
      <c r="AC1030" s="26" t="s">
        <v>11</v>
      </c>
      <c r="AD1030" s="26">
        <v>1.72E-2</v>
      </c>
      <c r="AE1030" s="26" t="s">
        <v>11</v>
      </c>
      <c r="AF1030" s="26"/>
      <c r="AG1030" s="26"/>
      <c r="AH1030" s="26"/>
      <c r="AI1030" s="26"/>
    </row>
    <row r="1031" spans="1:35" x14ac:dyDescent="0.2">
      <c r="C1031" s="19" t="s">
        <v>897</v>
      </c>
      <c r="D1031" s="20" t="s">
        <v>898</v>
      </c>
      <c r="E1031" s="59">
        <v>37015</v>
      </c>
      <c r="F1031" s="25">
        <v>333</v>
      </c>
      <c r="G1031" s="25">
        <v>4</v>
      </c>
      <c r="H1031" s="28">
        <v>-0.3</v>
      </c>
      <c r="I1031" s="26">
        <v>0.29099999999999998</v>
      </c>
      <c r="J1031" s="26">
        <v>0.05</v>
      </c>
      <c r="K1031" s="26">
        <v>-9.5000000000000001E-2</v>
      </c>
      <c r="L1031" s="26">
        <v>0.112</v>
      </c>
      <c r="M1031" s="26">
        <v>0.1479</v>
      </c>
      <c r="N1031" s="26">
        <v>4.8399999999999999E-2</v>
      </c>
      <c r="O1031" s="26">
        <v>8.8000000000000005E-3</v>
      </c>
      <c r="P1031" s="26">
        <v>-7.4000000000000003E-3</v>
      </c>
      <c r="Q1031" s="26">
        <v>7.0499999999999993E-2</v>
      </c>
      <c r="R1031" s="26">
        <v>-8.4199999999999997E-2</v>
      </c>
      <c r="S1031" s="26">
        <v>9.6100000000000005E-2</v>
      </c>
      <c r="T1031" s="26">
        <v>0.314</v>
      </c>
      <c r="U1031" s="26">
        <v>8.9999999999999993E-3</v>
      </c>
      <c r="V1031" s="26">
        <v>-0.32400000000000001</v>
      </c>
      <c r="W1031" s="26">
        <v>6.9000000000000006E-2</v>
      </c>
      <c r="X1031" s="23">
        <f t="shared" si="61"/>
        <v>0.18474744714806013</v>
      </c>
      <c r="Y1031" s="23">
        <f t="shared" si="62"/>
        <v>0.24856800049327399</v>
      </c>
      <c r="Z1031" s="23">
        <f t="shared" si="63"/>
        <v>0.24067729291036377</v>
      </c>
      <c r="AA1031" s="48">
        <f t="shared" si="64"/>
        <v>1.0651933863526031E-2</v>
      </c>
      <c r="AB1031" s="28">
        <v>1.47E-2</v>
      </c>
      <c r="AC1031" s="26" t="s">
        <v>11</v>
      </c>
      <c r="AD1031" s="26">
        <v>1.47E-2</v>
      </c>
      <c r="AE1031" s="26" t="s">
        <v>11</v>
      </c>
      <c r="AF1031" s="26"/>
      <c r="AG1031" s="26"/>
      <c r="AH1031" s="26"/>
      <c r="AI1031" s="26"/>
    </row>
    <row r="1032" spans="1:35" x14ac:dyDescent="0.2">
      <c r="C1032" s="19" t="s">
        <v>852</v>
      </c>
      <c r="D1032" s="20" t="s">
        <v>851</v>
      </c>
      <c r="E1032" s="59">
        <v>40907</v>
      </c>
      <c r="F1032" s="25">
        <v>60</v>
      </c>
      <c r="G1032" s="25">
        <v>4</v>
      </c>
      <c r="H1032" s="28"/>
      <c r="I1032" s="26"/>
      <c r="J1032" s="26"/>
      <c r="K1032" s="26"/>
      <c r="L1032" s="26">
        <v>0.15060000000000001</v>
      </c>
      <c r="M1032" s="26">
        <v>9.01E-2</v>
      </c>
      <c r="N1032" s="26">
        <v>8.8700000000000001E-2</v>
      </c>
      <c r="O1032" s="26">
        <v>0.10639999999999999</v>
      </c>
      <c r="P1032" s="26">
        <v>2.3400000000000001E-2</v>
      </c>
      <c r="Q1032" s="26">
        <v>-1.34E-2</v>
      </c>
      <c r="R1032" s="26">
        <v>-7.6399999999999996E-2</v>
      </c>
      <c r="S1032" s="26">
        <v>7.9699999999999993E-2</v>
      </c>
      <c r="T1032" s="26">
        <v>0.24399999999999999</v>
      </c>
      <c r="U1032" s="26">
        <v>-0.05</v>
      </c>
      <c r="V1032" s="26">
        <v>-0.17899999999999999</v>
      </c>
      <c r="W1032" s="26">
        <v>2.5999999999999999E-2</v>
      </c>
      <c r="X1032" s="23" t="str">
        <f t="shared" ref="X1032:X1095" si="65" xml:space="preserve">
IF(
COUNTBLANK(H1032:W1032)&gt;0," ",
((1+H1032)*(1+I1032)*(1+J1032)*(1+K1032)*(1+L1032)*(1+M1032)*(1+N1032)*(1+O1032)*(1+P1032)*(1+Q1032)*(1+R1032)*(1+S1032)*(1+T1032)*(1+U1032)*(1+V1032)*(1+W1032))-1
)</f>
        <v xml:space="preserve"> </v>
      </c>
      <c r="Y1032" s="23" t="str">
        <f t="shared" ref="Y1032:Y1095" si="66" xml:space="preserve">
IF(
COUNTBLANK(K1032:W1032)&gt;0," ",
((1+K1032)*(1+L1032)*(1+M1032)*(1+N1032)*(1+O1032)*(1+P1032)*(1+Q1032)*(1+R1032)*(1+S1032)*(1+T1032)*(1+U1032)*(1+V1032)*(1+W1032))-1
)</f>
        <v xml:space="preserve"> </v>
      </c>
      <c r="Z1032" s="23">
        <f t="shared" ref="Z1032:Z1095" si="67" xml:space="preserve">
IF(
COUNTBLANK(M1032:W1032)&gt;0," ",
((1+M1032)*(1+N1032)*(1+O1032)*(1+P1032)*(1+Q1032)*(1+R1032)*(1+S1032)*(1+T1032)*(1+U1032)*(1+V1032)*(1+W1032))-1
)</f>
        <v>0.31611785984990526</v>
      </c>
      <c r="AA1032" s="48" t="str">
        <f t="shared" si="64"/>
        <v xml:space="preserve"> </v>
      </c>
      <c r="AB1032" s="28">
        <v>1.4200000000000001E-2</v>
      </c>
      <c r="AC1032" s="26" t="s">
        <v>273</v>
      </c>
      <c r="AD1032" s="26">
        <v>1.5599999999999999E-2</v>
      </c>
      <c r="AE1032" s="26" t="s">
        <v>11</v>
      </c>
      <c r="AF1032" s="26"/>
      <c r="AG1032" s="26"/>
      <c r="AH1032" s="26"/>
    </row>
    <row r="1033" spans="1:35" x14ac:dyDescent="0.2">
      <c r="C1033" s="19" t="s">
        <v>772</v>
      </c>
      <c r="D1033" s="20" t="s">
        <v>520</v>
      </c>
      <c r="E1033" s="59">
        <v>41639</v>
      </c>
      <c r="F1033" s="30">
        <v>62</v>
      </c>
      <c r="G1033" s="25">
        <v>4</v>
      </c>
      <c r="H1033" s="19"/>
      <c r="I1033" s="19"/>
      <c r="J1033" s="19"/>
      <c r="K1033" s="19"/>
      <c r="L1033" s="19"/>
      <c r="M1033" s="26"/>
      <c r="N1033" s="26">
        <v>2.8500000000000001E-2</v>
      </c>
      <c r="O1033" s="26">
        <v>3.1800000000000002E-2</v>
      </c>
      <c r="P1033" s="26">
        <v>-2.1100000000000001E-2</v>
      </c>
      <c r="Q1033" s="26">
        <v>4.0500000000000001E-2</v>
      </c>
      <c r="R1033" s="26">
        <v>-7.0199999999999999E-2</v>
      </c>
      <c r="S1033" s="26">
        <v>0.1164</v>
      </c>
      <c r="T1033" s="26">
        <v>0.192</v>
      </c>
      <c r="U1033" s="26">
        <v>2.4E-2</v>
      </c>
      <c r="V1033" s="26">
        <v>-0.16500000000000001</v>
      </c>
      <c r="W1033" s="26">
        <v>5.7000000000000002E-2</v>
      </c>
      <c r="X1033" s="23" t="str">
        <f t="shared" si="65"/>
        <v xml:space="preserve"> </v>
      </c>
      <c r="Y1033" s="23" t="str">
        <f t="shared" si="66"/>
        <v xml:space="preserve"> </v>
      </c>
      <c r="Z1033" s="23" t="str">
        <f t="shared" si="67"/>
        <v xml:space="preserve"> </v>
      </c>
      <c r="AA1033" s="48" t="str">
        <f t="shared" si="64"/>
        <v xml:space="preserve"> </v>
      </c>
      <c r="AB1033" s="26">
        <v>1.54E-2</v>
      </c>
      <c r="AC1033" s="20" t="s">
        <v>11</v>
      </c>
      <c r="AD1033" s="26">
        <v>1.5299999999999999E-2</v>
      </c>
      <c r="AE1033" s="26" t="s">
        <v>11</v>
      </c>
      <c r="AF1033" s="26"/>
      <c r="AG1033" s="26"/>
      <c r="AH1033" s="26"/>
      <c r="AI1033" s="26"/>
    </row>
    <row r="1034" spans="1:35" x14ac:dyDescent="0.2">
      <c r="E1034" s="60"/>
      <c r="F1034" s="30"/>
      <c r="G1034" s="25"/>
      <c r="H1034" s="19"/>
      <c r="I1034" s="19"/>
      <c r="J1034" s="19"/>
      <c r="K1034" s="19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3" t="str">
        <f t="shared" si="65"/>
        <v xml:space="preserve"> </v>
      </c>
      <c r="Y1034" s="23" t="str">
        <f t="shared" si="66"/>
        <v xml:space="preserve"> </v>
      </c>
      <c r="Z1034" s="23" t="str">
        <f t="shared" si="67"/>
        <v xml:space="preserve"> </v>
      </c>
      <c r="AA1034" s="48" t="str">
        <f t="shared" si="64"/>
        <v xml:space="preserve"> </v>
      </c>
      <c r="AB1034" s="29"/>
      <c r="AC1034" s="33"/>
      <c r="AD1034" s="29"/>
      <c r="AE1034" s="26"/>
      <c r="AG1034" s="26"/>
      <c r="AH1034" s="26"/>
      <c r="AI1034" s="26"/>
    </row>
    <row r="1035" spans="1:35" x14ac:dyDescent="0.2">
      <c r="E1035" s="60"/>
      <c r="F1035" s="30"/>
      <c r="G1035" s="25"/>
      <c r="H1035" s="19"/>
      <c r="I1035" s="19"/>
      <c r="J1035" s="19"/>
      <c r="K1035" s="19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3" t="str">
        <f t="shared" si="65"/>
        <v xml:space="preserve"> </v>
      </c>
      <c r="Y1035" s="23" t="str">
        <f t="shared" si="66"/>
        <v xml:space="preserve"> </v>
      </c>
      <c r="Z1035" s="23" t="str">
        <f t="shared" si="67"/>
        <v xml:space="preserve"> </v>
      </c>
      <c r="AA1035" s="48" t="str">
        <f t="shared" si="64"/>
        <v xml:space="preserve"> </v>
      </c>
      <c r="AB1035" s="29"/>
      <c r="AC1035" s="33"/>
      <c r="AD1035" s="29"/>
      <c r="AE1035" s="26"/>
      <c r="AG1035" s="26"/>
      <c r="AH1035" s="26"/>
      <c r="AI1035" s="26"/>
    </row>
    <row r="1036" spans="1:35" s="1" customFormat="1" x14ac:dyDescent="0.2">
      <c r="C1036" s="1" t="s">
        <v>863</v>
      </c>
      <c r="D1036" s="2"/>
      <c r="E1036" s="59"/>
      <c r="F1036" s="17"/>
      <c r="G1036" s="2"/>
      <c r="H1036" s="13">
        <v>-0.23</v>
      </c>
      <c r="I1036" s="12">
        <v>0.21299999999999999</v>
      </c>
      <c r="J1036" s="12">
        <v>0.17199999999999999</v>
      </c>
      <c r="K1036" s="12">
        <v>-1.4999999999999999E-2</v>
      </c>
      <c r="L1036" s="12">
        <v>0.09</v>
      </c>
      <c r="M1036" s="12">
        <v>0.08</v>
      </c>
      <c r="N1036" s="12">
        <v>0.125</v>
      </c>
      <c r="O1036" s="12">
        <v>0.112</v>
      </c>
      <c r="P1036" s="12">
        <v>3.2000000000000001E-2</v>
      </c>
      <c r="Q1036" s="12">
        <v>-3.6999999999999998E-2</v>
      </c>
      <c r="R1036" s="12">
        <v>0</v>
      </c>
      <c r="S1036" s="12">
        <v>0.14099999999999999</v>
      </c>
      <c r="T1036" s="12">
        <v>0.317</v>
      </c>
      <c r="U1036" s="12">
        <v>0.02</v>
      </c>
      <c r="V1036" s="12">
        <v>-0.187</v>
      </c>
      <c r="W1036" s="12">
        <v>0.104</v>
      </c>
      <c r="X1036" s="14">
        <f t="shared" si="65"/>
        <v>1.1710015118225701</v>
      </c>
      <c r="Y1036" s="14">
        <f t="shared" si="66"/>
        <v>0.98326609827442035</v>
      </c>
      <c r="Z1036" s="14">
        <f t="shared" si="67"/>
        <v>0.84721845878491142</v>
      </c>
      <c r="AA1036" s="16">
        <f t="shared" si="64"/>
        <v>4.964213965825004E-2</v>
      </c>
      <c r="AB1036" s="13"/>
      <c r="AC1036" s="12"/>
      <c r="AD1036" s="12"/>
      <c r="AE1036" s="12"/>
      <c r="AF1036" s="12"/>
      <c r="AG1036" s="12"/>
      <c r="AH1036" s="12"/>
      <c r="AI1036" s="12"/>
    </row>
    <row r="1037" spans="1:35" s="1" customFormat="1" x14ac:dyDescent="0.2">
      <c r="C1037" s="1" t="s">
        <v>133</v>
      </c>
      <c r="E1037" s="64"/>
      <c r="F1037" s="2"/>
      <c r="G1037" s="2"/>
      <c r="H1037" s="18"/>
      <c r="I1037" s="18"/>
      <c r="J1037" s="18"/>
      <c r="K1037" s="18"/>
      <c r="L1037" s="18"/>
      <c r="M1037" s="18"/>
      <c r="N1037" s="18"/>
      <c r="O1037" s="12">
        <v>3.5999999999999997E-2</v>
      </c>
      <c r="P1037" s="12">
        <v>-2.1100000000000001E-2</v>
      </c>
      <c r="Q1037" s="12">
        <v>4.0500000000000001E-2</v>
      </c>
      <c r="R1037" s="12"/>
      <c r="S1037" s="12"/>
      <c r="T1037" s="12"/>
      <c r="U1037" s="12"/>
      <c r="V1037" s="12"/>
      <c r="W1037" s="12"/>
      <c r="X1037" s="23" t="str">
        <f t="shared" si="65"/>
        <v xml:space="preserve"> </v>
      </c>
      <c r="Y1037" s="23" t="str">
        <f t="shared" si="66"/>
        <v xml:space="preserve"> </v>
      </c>
      <c r="Z1037" s="23" t="str">
        <f t="shared" si="67"/>
        <v xml:space="preserve"> </v>
      </c>
      <c r="AA1037" s="48" t="str">
        <f t="shared" si="64"/>
        <v xml:space="preserve"> </v>
      </c>
      <c r="AB1037" s="12"/>
      <c r="AC1037" s="18"/>
      <c r="AD1037" s="12"/>
      <c r="AE1037" s="18"/>
    </row>
    <row r="1038" spans="1:35" s="1" customFormat="1" x14ac:dyDescent="0.2">
      <c r="E1038" s="64"/>
      <c r="F1038" s="2"/>
      <c r="G1038" s="2"/>
      <c r="H1038" s="18"/>
      <c r="I1038" s="18"/>
      <c r="J1038" s="18"/>
      <c r="K1038" s="18"/>
      <c r="L1038" s="18"/>
      <c r="M1038" s="18"/>
      <c r="N1038" s="18"/>
      <c r="O1038" s="12"/>
      <c r="P1038" s="12"/>
      <c r="Q1038" s="12"/>
      <c r="R1038" s="12"/>
      <c r="S1038" s="12"/>
      <c r="T1038" s="12"/>
      <c r="U1038" s="12"/>
      <c r="V1038" s="12"/>
      <c r="W1038" s="12"/>
      <c r="X1038" s="23" t="str">
        <f t="shared" si="65"/>
        <v xml:space="preserve"> </v>
      </c>
      <c r="Y1038" s="23" t="str">
        <f t="shared" si="66"/>
        <v xml:space="preserve"> </v>
      </c>
      <c r="Z1038" s="23" t="str">
        <f t="shared" si="67"/>
        <v xml:space="preserve"> </v>
      </c>
      <c r="AA1038" s="48" t="str">
        <f t="shared" si="64"/>
        <v xml:space="preserve"> </v>
      </c>
      <c r="AB1038" s="12"/>
      <c r="AC1038" s="18"/>
      <c r="AD1038" s="12"/>
      <c r="AE1038" s="18"/>
    </row>
    <row r="1039" spans="1:35" s="1" customFormat="1" x14ac:dyDescent="0.2">
      <c r="E1039" s="64"/>
      <c r="F1039" s="2"/>
      <c r="G1039" s="2"/>
      <c r="H1039" s="18"/>
      <c r="I1039" s="18"/>
      <c r="J1039" s="18"/>
      <c r="K1039" s="18"/>
      <c r="L1039" s="18"/>
      <c r="M1039" s="18"/>
      <c r="N1039" s="18"/>
      <c r="O1039" s="12"/>
      <c r="P1039" s="12"/>
      <c r="Q1039" s="12"/>
      <c r="R1039" s="12"/>
      <c r="S1039" s="12"/>
      <c r="T1039" s="12"/>
      <c r="U1039" s="12"/>
      <c r="V1039" s="12"/>
      <c r="W1039" s="12"/>
      <c r="X1039" s="23" t="str">
        <f t="shared" si="65"/>
        <v xml:space="preserve"> </v>
      </c>
      <c r="Y1039" s="23" t="str">
        <f t="shared" si="66"/>
        <v xml:space="preserve"> </v>
      </c>
      <c r="Z1039" s="23" t="str">
        <f t="shared" si="67"/>
        <v xml:space="preserve"> </v>
      </c>
      <c r="AA1039" s="48" t="str">
        <f t="shared" si="64"/>
        <v xml:space="preserve"> </v>
      </c>
      <c r="AB1039" s="12"/>
      <c r="AC1039" s="18"/>
      <c r="AD1039" s="12"/>
      <c r="AE1039" s="18"/>
    </row>
    <row r="1040" spans="1:35" x14ac:dyDescent="0.2">
      <c r="A1040" s="1" t="s">
        <v>321</v>
      </c>
      <c r="E1040" s="59"/>
      <c r="F1040" s="30"/>
      <c r="G1040" s="30"/>
      <c r="H1040" s="28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3" t="str">
        <f t="shared" si="65"/>
        <v xml:space="preserve"> </v>
      </c>
      <c r="Y1040" s="23" t="str">
        <f t="shared" si="66"/>
        <v xml:space="preserve"> </v>
      </c>
      <c r="Z1040" s="23" t="str">
        <f t="shared" si="67"/>
        <v xml:space="preserve"> </v>
      </c>
      <c r="AA1040" s="48" t="str">
        <f t="shared" si="64"/>
        <v xml:space="preserve"> </v>
      </c>
      <c r="AB1040" s="27"/>
      <c r="AD1040" s="26"/>
      <c r="AE1040" s="26"/>
    </row>
    <row r="1041" spans="1:31" x14ac:dyDescent="0.2">
      <c r="E1041" s="59"/>
      <c r="F1041" s="30"/>
      <c r="G1041" s="30"/>
      <c r="H1041" s="28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3" t="str">
        <f t="shared" si="65"/>
        <v xml:space="preserve"> </v>
      </c>
      <c r="Y1041" s="23" t="str">
        <f t="shared" si="66"/>
        <v xml:space="preserve"> </v>
      </c>
      <c r="Z1041" s="23" t="str">
        <f t="shared" si="67"/>
        <v xml:space="preserve"> </v>
      </c>
      <c r="AA1041" s="48" t="str">
        <f t="shared" si="64"/>
        <v xml:space="preserve"> </v>
      </c>
      <c r="AB1041" s="27"/>
      <c r="AD1041" s="26"/>
      <c r="AE1041" s="26"/>
    </row>
    <row r="1042" spans="1:31" x14ac:dyDescent="0.2">
      <c r="C1042" s="19" t="s">
        <v>253</v>
      </c>
      <c r="D1042" s="20" t="s">
        <v>314</v>
      </c>
      <c r="E1042" s="59">
        <v>32534</v>
      </c>
      <c r="F1042" s="30">
        <v>7204</v>
      </c>
      <c r="G1042" s="30">
        <v>2</v>
      </c>
      <c r="H1042" s="26">
        <v>3.5999999999999997E-2</v>
      </c>
      <c r="I1042" s="26">
        <v>9.6000000000000002E-2</v>
      </c>
      <c r="J1042" s="26">
        <v>2.7000000000000003E-2</v>
      </c>
      <c r="K1042" s="26">
        <v>8.0000000000000002E-3</v>
      </c>
      <c r="L1042" s="26">
        <v>5.1999999999999998E-2</v>
      </c>
      <c r="M1042" s="26">
        <v>2.5999999999999999E-2</v>
      </c>
      <c r="N1042" s="26">
        <v>1.7000000000000001E-2</v>
      </c>
      <c r="O1042" s="26">
        <v>1.1000000000000001E-2</v>
      </c>
      <c r="P1042" s="26">
        <v>2.07E-2</v>
      </c>
      <c r="Q1042" s="26">
        <v>4.0000000000000002E-4</v>
      </c>
      <c r="R1042" s="26">
        <v>-0.03</v>
      </c>
      <c r="S1042" s="26">
        <v>3.5700000000000003E-2</v>
      </c>
      <c r="T1042" s="26">
        <v>2.0500000000000001E-2</v>
      </c>
      <c r="U1042" s="26">
        <v>2.2000000000000001E-3</v>
      </c>
      <c r="V1042" s="26">
        <v>-4.8000000000000001E-2</v>
      </c>
      <c r="W1042" s="26">
        <v>4.0599999999999997E-2</v>
      </c>
      <c r="X1042" s="23">
        <f t="shared" si="65"/>
        <v>0.35582044993510809</v>
      </c>
      <c r="Y1042" s="23">
        <f t="shared" si="66"/>
        <v>0.16268327956032125</v>
      </c>
      <c r="Z1042" s="23">
        <f t="shared" si="67"/>
        <v>9.6440717190537484E-2</v>
      </c>
      <c r="AA1042" s="48">
        <f t="shared" si="64"/>
        <v>1.9207559678187103E-2</v>
      </c>
      <c r="AB1042" s="28">
        <v>1.0500000000000001E-2</v>
      </c>
      <c r="AC1042" s="20" t="s">
        <v>11</v>
      </c>
      <c r="AD1042" s="28">
        <v>1.0500000000000001E-2</v>
      </c>
      <c r="AE1042" s="26" t="s">
        <v>11</v>
      </c>
    </row>
    <row r="1043" spans="1:31" x14ac:dyDescent="0.2">
      <c r="C1043" s="38" t="s">
        <v>408</v>
      </c>
      <c r="D1043" s="20" t="s">
        <v>409</v>
      </c>
      <c r="E1043" s="59">
        <v>40561</v>
      </c>
      <c r="F1043" s="30">
        <v>359</v>
      </c>
      <c r="G1043" s="30">
        <v>2</v>
      </c>
      <c r="H1043" s="19"/>
      <c r="I1043" s="19"/>
      <c r="J1043" s="19"/>
      <c r="K1043" s="19"/>
      <c r="L1043" s="26">
        <v>6.9000000000000006E-2</v>
      </c>
      <c r="M1043" s="26">
        <v>0.03</v>
      </c>
      <c r="N1043" s="26">
        <v>1.7000000000000001E-2</v>
      </c>
      <c r="O1043" s="26">
        <v>-1.4E-2</v>
      </c>
      <c r="P1043" s="26">
        <v>9.1999999999999998E-3</v>
      </c>
      <c r="Q1043" s="26">
        <v>9.4000000000000004E-3</v>
      </c>
      <c r="R1043" s="26">
        <v>-1.37E-2</v>
      </c>
      <c r="S1043" s="29">
        <v>1.7600000000000001E-2</v>
      </c>
      <c r="T1043" s="29">
        <v>3.8999999999999998E-3</v>
      </c>
      <c r="U1043" s="29">
        <v>6.4000000000000003E-3</v>
      </c>
      <c r="V1043" s="29"/>
      <c r="W1043" s="29">
        <v>4.4999999999999998E-2</v>
      </c>
      <c r="X1043" s="23" t="str">
        <f t="shared" si="65"/>
        <v xml:space="preserve"> </v>
      </c>
      <c r="Y1043" s="23" t="str">
        <f t="shared" si="66"/>
        <v xml:space="preserve"> </v>
      </c>
      <c r="Z1043" s="23" t="str">
        <f t="shared" si="67"/>
        <v xml:space="preserve"> </v>
      </c>
      <c r="AA1043" s="48" t="str">
        <f t="shared" si="64"/>
        <v xml:space="preserve"> </v>
      </c>
      <c r="AB1043" s="26">
        <v>7.0000000000000001E-3</v>
      </c>
      <c r="AC1043" s="20" t="s">
        <v>834</v>
      </c>
      <c r="AD1043" s="26">
        <v>1.0200000000000001E-2</v>
      </c>
      <c r="AE1043" s="20" t="s">
        <v>11</v>
      </c>
    </row>
    <row r="1044" spans="1:31" x14ac:dyDescent="0.2">
      <c r="C1044" s="19" t="s">
        <v>832</v>
      </c>
      <c r="D1044" s="20" t="s">
        <v>833</v>
      </c>
      <c r="E1044" s="59">
        <v>37407</v>
      </c>
      <c r="F1044" s="30">
        <v>400</v>
      </c>
      <c r="G1044" s="30">
        <v>2</v>
      </c>
      <c r="H1044" s="26">
        <v>-4.5999999999999999E-3</v>
      </c>
      <c r="I1044" s="26">
        <v>9.8400000000000001E-2</v>
      </c>
      <c r="J1044" s="26">
        <v>2.7400000000000001E-2</v>
      </c>
      <c r="K1044" s="26">
        <v>-1.04E-2</v>
      </c>
      <c r="L1044" s="26">
        <v>6.4100000000000004E-2</v>
      </c>
      <c r="M1044" s="26">
        <v>3.7699999999999997E-2</v>
      </c>
      <c r="N1044" s="26">
        <v>3.4000000000000002E-2</v>
      </c>
      <c r="O1044" s="26">
        <v>-1.2999999999999999E-3</v>
      </c>
      <c r="P1044" s="26">
        <v>4.2299999999999997E-2</v>
      </c>
      <c r="Q1044" s="26">
        <v>1.9E-2</v>
      </c>
      <c r="R1044" s="26">
        <v>-3.6600000000000001E-2</v>
      </c>
      <c r="S1044" s="26">
        <v>3.9600000000000003E-2</v>
      </c>
      <c r="T1044" s="26">
        <v>8.8999999999999999E-3</v>
      </c>
      <c r="U1044" s="26">
        <v>2.4299999999999999E-2</v>
      </c>
      <c r="V1044" s="26"/>
      <c r="W1044" s="26">
        <v>6.5000000000000002E-2</v>
      </c>
      <c r="X1044" s="23" t="str">
        <f t="shared" si="65"/>
        <v xml:space="preserve"> </v>
      </c>
      <c r="Y1044" s="23" t="str">
        <f t="shared" si="66"/>
        <v xml:space="preserve"> </v>
      </c>
      <c r="Z1044" s="23" t="str">
        <f t="shared" si="67"/>
        <v xml:space="preserve"> </v>
      </c>
      <c r="AA1044" s="48" t="str">
        <f t="shared" si="64"/>
        <v xml:space="preserve"> </v>
      </c>
      <c r="AB1044" s="26">
        <v>1.21E-2</v>
      </c>
      <c r="AC1044" s="20" t="s">
        <v>11</v>
      </c>
      <c r="AD1044" s="26">
        <v>1.21E-2</v>
      </c>
      <c r="AE1044" s="26" t="s">
        <v>11</v>
      </c>
    </row>
    <row r="1045" spans="1:31" x14ac:dyDescent="0.2">
      <c r="C1045" s="38" t="s">
        <v>1012</v>
      </c>
      <c r="D1045" s="20" t="s">
        <v>1013</v>
      </c>
      <c r="E1045" s="59">
        <v>42725</v>
      </c>
      <c r="F1045" s="30">
        <v>54</v>
      </c>
      <c r="G1045" s="30">
        <v>3</v>
      </c>
      <c r="H1045" s="19"/>
      <c r="I1045" s="19"/>
      <c r="J1045" s="19"/>
      <c r="K1045" s="19"/>
      <c r="L1045" s="26"/>
      <c r="M1045" s="26"/>
      <c r="N1045" s="26"/>
      <c r="O1045" s="26"/>
      <c r="P1045" s="26"/>
      <c r="Q1045" s="26">
        <v>1.7999999999999999E-2</v>
      </c>
      <c r="R1045" s="26">
        <v>-3.2199999999999999E-2</v>
      </c>
      <c r="S1045" s="26">
        <v>6.6600000000000006E-2</v>
      </c>
      <c r="T1045" s="26">
        <v>1.0999999999999999E-2</v>
      </c>
      <c r="U1045" s="26">
        <v>-1.0999999999999999E-2</v>
      </c>
      <c r="V1045" s="26"/>
      <c r="W1045" s="26"/>
      <c r="X1045" s="23" t="str">
        <f t="shared" si="65"/>
        <v xml:space="preserve"> </v>
      </c>
      <c r="Y1045" s="23" t="str">
        <f t="shared" si="66"/>
        <v xml:space="preserve"> </v>
      </c>
      <c r="Z1045" s="23" t="str">
        <f t="shared" si="67"/>
        <v xml:space="preserve"> </v>
      </c>
      <c r="AA1045" s="48" t="str">
        <f t="shared" si="64"/>
        <v xml:space="preserve"> </v>
      </c>
      <c r="AB1045" s="26">
        <v>0.01</v>
      </c>
      <c r="AC1045" s="20" t="s">
        <v>11</v>
      </c>
      <c r="AD1045" s="26">
        <v>1.21E-2</v>
      </c>
      <c r="AE1045" s="20" t="s">
        <v>11</v>
      </c>
    </row>
    <row r="1046" spans="1:31" x14ac:dyDescent="0.2">
      <c r="C1046" s="38" t="s">
        <v>1816</v>
      </c>
      <c r="D1046" s="20" t="s">
        <v>1006</v>
      </c>
      <c r="E1046" s="59">
        <v>40199</v>
      </c>
      <c r="F1046" s="30">
        <v>3746</v>
      </c>
      <c r="G1046" s="30">
        <v>2</v>
      </c>
      <c r="H1046" s="26"/>
      <c r="I1046" s="26"/>
      <c r="J1046" s="26"/>
      <c r="K1046" s="26">
        <v>5.1999999999999998E-3</v>
      </c>
      <c r="L1046" s="26">
        <v>2.9100000000000001E-2</v>
      </c>
      <c r="M1046" s="26">
        <v>9.2999999999999992E-3</v>
      </c>
      <c r="N1046" s="26">
        <v>8.5000000000000006E-3</v>
      </c>
      <c r="O1046" s="26">
        <v>1.1000000000000001E-3</v>
      </c>
      <c r="P1046" s="26">
        <v>6.8999999999999999E-3</v>
      </c>
      <c r="Q1046" s="26">
        <v>1.9E-3</v>
      </c>
      <c r="R1046" s="26">
        <v>-9.7000000000000003E-3</v>
      </c>
      <c r="S1046" s="26">
        <v>8.0999999999999996E-3</v>
      </c>
      <c r="T1046" s="26">
        <v>-3.0000000000000001E-3</v>
      </c>
      <c r="U1046" s="26">
        <v>-2E-3</v>
      </c>
      <c r="V1046" s="26"/>
      <c r="W1046" s="26">
        <v>4.2000000000000003E-2</v>
      </c>
      <c r="X1046" s="23" t="str">
        <f t="shared" si="65"/>
        <v xml:space="preserve"> </v>
      </c>
      <c r="Y1046" s="23" t="str">
        <f t="shared" si="66"/>
        <v xml:space="preserve"> </v>
      </c>
      <c r="Z1046" s="23" t="str">
        <f t="shared" si="67"/>
        <v xml:space="preserve"> </v>
      </c>
      <c r="AA1046" s="48" t="str">
        <f t="shared" si="64"/>
        <v xml:space="preserve"> </v>
      </c>
      <c r="AB1046" s="26">
        <v>2E-3</v>
      </c>
      <c r="AC1046" s="20" t="s">
        <v>1007</v>
      </c>
      <c r="AD1046" s="26">
        <v>4.0000000000000001E-3</v>
      </c>
      <c r="AE1046" s="20" t="s">
        <v>11</v>
      </c>
    </row>
    <row r="1047" spans="1:31" x14ac:dyDescent="0.2">
      <c r="C1047" s="38" t="s">
        <v>1328</v>
      </c>
      <c r="D1047" s="20" t="s">
        <v>1329</v>
      </c>
      <c r="E1047" s="59">
        <v>39805</v>
      </c>
      <c r="F1047" s="30">
        <v>762</v>
      </c>
      <c r="G1047" s="30">
        <v>1</v>
      </c>
      <c r="I1047" s="26">
        <v>0.17169999999999999</v>
      </c>
      <c r="J1047" s="26">
        <v>2.8400000000000002E-2</v>
      </c>
      <c r="K1047" s="26">
        <v>2.9999999999999997E-4</v>
      </c>
      <c r="L1047" s="26">
        <v>6.93E-2</v>
      </c>
      <c r="M1047" s="26">
        <v>1.26E-2</v>
      </c>
      <c r="N1047" s="26">
        <v>9.1999999999999998E-3</v>
      </c>
      <c r="O1047" s="26">
        <v>5.9999999999999995E-4</v>
      </c>
      <c r="P1047" s="26">
        <v>4.5999999999999999E-3</v>
      </c>
      <c r="Q1047" s="26">
        <v>-2E-3</v>
      </c>
      <c r="R1047" s="26">
        <v>-6.4000000000000003E-3</v>
      </c>
      <c r="S1047" s="26">
        <v>-1.2999999999999999E-3</v>
      </c>
      <c r="T1047" s="26">
        <v>-1E-3</v>
      </c>
      <c r="U1047" s="26">
        <v>-5.0000000000000001E-3</v>
      </c>
      <c r="V1047" s="26">
        <v>-1.9E-2</v>
      </c>
      <c r="W1047" s="26">
        <v>3.9E-2</v>
      </c>
      <c r="X1047" s="23" t="str">
        <f t="shared" si="65"/>
        <v xml:space="preserve"> </v>
      </c>
      <c r="Y1047" s="23">
        <f t="shared" si="66"/>
        <v>0.10242479060123144</v>
      </c>
      <c r="Z1047" s="23">
        <f t="shared" si="67"/>
        <v>3.0668813571986586E-2</v>
      </c>
      <c r="AA1047" s="48" t="str">
        <f t="shared" si="64"/>
        <v xml:space="preserve"> </v>
      </c>
      <c r="AB1047" s="26">
        <v>5.0000000000000001E-3</v>
      </c>
      <c r="AC1047" s="20" t="s">
        <v>11</v>
      </c>
      <c r="AD1047" s="26">
        <v>5.1999999999999998E-3</v>
      </c>
      <c r="AE1047" s="20" t="s">
        <v>11</v>
      </c>
    </row>
    <row r="1048" spans="1:31" x14ac:dyDescent="0.2">
      <c r="C1048" s="19" t="s">
        <v>312</v>
      </c>
      <c r="D1048" s="20" t="s">
        <v>313</v>
      </c>
      <c r="E1048" s="59">
        <v>40135</v>
      </c>
      <c r="F1048" s="30">
        <v>1713</v>
      </c>
      <c r="G1048" s="30">
        <v>2</v>
      </c>
      <c r="H1048" s="28"/>
      <c r="I1048" s="26"/>
      <c r="J1048" s="26">
        <v>4.2999999999999997E-2</v>
      </c>
      <c r="K1048" s="26">
        <v>-8.0000000000000002E-3</v>
      </c>
      <c r="L1048" s="26">
        <v>7.0000000000000007E-2</v>
      </c>
      <c r="M1048" s="26">
        <v>4.2000000000000003E-2</v>
      </c>
      <c r="N1048" s="26">
        <v>0.02</v>
      </c>
      <c r="O1048" s="26">
        <v>0.01</v>
      </c>
      <c r="P1048" s="26">
        <v>1.0999999999999999E-2</v>
      </c>
      <c r="Q1048" s="26">
        <v>1.44E-2</v>
      </c>
      <c r="R1048" s="26">
        <v>-2.0500000000000001E-2</v>
      </c>
      <c r="S1048" s="26">
        <v>2.3999999999999998E-3</v>
      </c>
      <c r="T1048" s="26"/>
      <c r="U1048" s="26"/>
      <c r="V1048" s="26"/>
      <c r="W1048" s="26"/>
      <c r="X1048" s="23" t="str">
        <f t="shared" si="65"/>
        <v xml:space="preserve"> </v>
      </c>
      <c r="Y1048" s="23" t="str">
        <f t="shared" si="66"/>
        <v xml:space="preserve"> </v>
      </c>
      <c r="Z1048" s="23" t="str">
        <f t="shared" si="67"/>
        <v xml:space="preserve"> </v>
      </c>
      <c r="AA1048" s="48" t="str">
        <f t="shared" si="64"/>
        <v xml:space="preserve"> </v>
      </c>
      <c r="AB1048" s="28">
        <v>0.01</v>
      </c>
      <c r="AC1048" s="20" t="s">
        <v>522</v>
      </c>
      <c r="AD1048" s="26">
        <v>1.01E-2</v>
      </c>
      <c r="AE1048" s="26" t="s">
        <v>227</v>
      </c>
    </row>
    <row r="1049" spans="1:31" x14ac:dyDescent="0.2">
      <c r="E1049" s="59"/>
      <c r="F1049" s="30"/>
      <c r="G1049" s="30"/>
      <c r="H1049" s="28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3" t="str">
        <f t="shared" si="65"/>
        <v xml:space="preserve"> </v>
      </c>
      <c r="Y1049" s="23" t="str">
        <f t="shared" si="66"/>
        <v xml:space="preserve"> </v>
      </c>
      <c r="Z1049" s="23" t="str">
        <f t="shared" si="67"/>
        <v xml:space="preserve"> </v>
      </c>
      <c r="AA1049" s="48" t="str">
        <f t="shared" si="64"/>
        <v xml:space="preserve"> </v>
      </c>
      <c r="AB1049" s="28"/>
      <c r="AD1049" s="26"/>
      <c r="AE1049" s="26"/>
    </row>
    <row r="1050" spans="1:31" x14ac:dyDescent="0.2">
      <c r="C1050" s="38"/>
      <c r="E1050" s="59"/>
      <c r="F1050" s="30"/>
      <c r="G1050" s="30"/>
      <c r="H1050" s="19"/>
      <c r="I1050" s="19"/>
      <c r="J1050" s="19"/>
      <c r="K1050" s="19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3" t="str">
        <f t="shared" si="65"/>
        <v xml:space="preserve"> </v>
      </c>
      <c r="Y1050" s="23" t="str">
        <f t="shared" si="66"/>
        <v xml:space="preserve"> </v>
      </c>
      <c r="Z1050" s="23" t="str">
        <f t="shared" si="67"/>
        <v xml:space="preserve"> </v>
      </c>
      <c r="AA1050" s="48" t="str">
        <f t="shared" si="64"/>
        <v xml:space="preserve"> </v>
      </c>
      <c r="AB1050" s="26"/>
      <c r="AD1050" s="26"/>
    </row>
    <row r="1051" spans="1:31" x14ac:dyDescent="0.2">
      <c r="A1051" s="1" t="s">
        <v>482</v>
      </c>
      <c r="C1051" s="38"/>
      <c r="E1051" s="59"/>
      <c r="F1051" s="30"/>
      <c r="G1051" s="30"/>
      <c r="H1051" s="19"/>
      <c r="I1051" s="19"/>
      <c r="J1051" s="19"/>
      <c r="K1051" s="19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3" t="str">
        <f t="shared" si="65"/>
        <v xml:space="preserve"> </v>
      </c>
      <c r="Y1051" s="23" t="str">
        <f t="shared" si="66"/>
        <v xml:space="preserve"> </v>
      </c>
      <c r="Z1051" s="23" t="str">
        <f t="shared" si="67"/>
        <v xml:space="preserve"> </v>
      </c>
      <c r="AA1051" s="48" t="str">
        <f t="shared" si="64"/>
        <v xml:space="preserve"> </v>
      </c>
      <c r="AB1051" s="26"/>
      <c r="AD1051" s="26"/>
    </row>
    <row r="1052" spans="1:31" x14ac:dyDescent="0.2">
      <c r="A1052" s="1"/>
      <c r="C1052" s="38"/>
      <c r="E1052" s="59"/>
      <c r="F1052" s="30"/>
      <c r="G1052" s="30"/>
      <c r="H1052" s="19"/>
      <c r="I1052" s="19"/>
      <c r="J1052" s="19"/>
      <c r="K1052" s="19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3" t="str">
        <f t="shared" si="65"/>
        <v xml:space="preserve"> </v>
      </c>
      <c r="Y1052" s="23" t="str">
        <f t="shared" si="66"/>
        <v xml:space="preserve"> </v>
      </c>
      <c r="Z1052" s="23" t="str">
        <f t="shared" si="67"/>
        <v xml:space="preserve"> </v>
      </c>
      <c r="AA1052" s="48" t="str">
        <f t="shared" si="64"/>
        <v xml:space="preserve"> </v>
      </c>
      <c r="AB1052" s="26"/>
      <c r="AD1052" s="26"/>
    </row>
    <row r="1053" spans="1:31" x14ac:dyDescent="0.2">
      <c r="C1053" s="38" t="s">
        <v>1130</v>
      </c>
      <c r="D1053" s="20" t="s">
        <v>1131</v>
      </c>
      <c r="E1053" s="59">
        <v>33239</v>
      </c>
      <c r="F1053" s="30">
        <v>1272</v>
      </c>
      <c r="G1053" s="30">
        <v>1</v>
      </c>
      <c r="H1053" s="26">
        <v>4.2000000000000003E-2</v>
      </c>
      <c r="I1053" s="26">
        <v>8.0000000000000002E-3</v>
      </c>
      <c r="J1053" s="26">
        <v>3.0000000000000001E-3</v>
      </c>
      <c r="K1053" s="26">
        <v>8.0000000000000002E-3</v>
      </c>
      <c r="L1053" s="26">
        <v>2E-3</v>
      </c>
      <c r="M1053" s="26">
        <v>1E-3</v>
      </c>
      <c r="N1053" s="26">
        <v>2E-3</v>
      </c>
      <c r="O1053" s="26">
        <v>0</v>
      </c>
      <c r="P1053" s="26">
        <v>-1E-3</v>
      </c>
      <c r="Q1053" s="26">
        <v>-3.3E-3</v>
      </c>
      <c r="R1053" s="26">
        <v>-3.8E-3</v>
      </c>
      <c r="S1053" s="26">
        <v>-3.2000000000000002E-3</v>
      </c>
      <c r="T1053" s="26">
        <v>-4.0000000000000001E-3</v>
      </c>
      <c r="U1053" s="26">
        <v>-6.0000000000000001E-3</v>
      </c>
      <c r="V1053" s="26"/>
      <c r="W1053" s="26">
        <v>3.4000000000000002E-2</v>
      </c>
      <c r="X1053" s="23" t="str">
        <f t="shared" si="65"/>
        <v xml:space="preserve"> </v>
      </c>
      <c r="Y1053" s="23" t="str">
        <f t="shared" si="66"/>
        <v xml:space="preserve"> </v>
      </c>
      <c r="Z1053" s="23" t="str">
        <f t="shared" si="67"/>
        <v xml:space="preserve"> </v>
      </c>
      <c r="AA1053" s="48" t="str">
        <f t="shared" si="64"/>
        <v xml:space="preserve"> </v>
      </c>
      <c r="AB1053" s="26">
        <v>6.9999999999999999E-4</v>
      </c>
      <c r="AC1053" s="20" t="s">
        <v>11</v>
      </c>
      <c r="AD1053" s="26">
        <v>6.9999999999999999E-4</v>
      </c>
      <c r="AE1053" s="20" t="s">
        <v>11</v>
      </c>
    </row>
    <row r="1054" spans="1:31" x14ac:dyDescent="0.2">
      <c r="C1054" s="38" t="s">
        <v>483</v>
      </c>
      <c r="D1054" s="20" t="s">
        <v>484</v>
      </c>
      <c r="E1054" s="59"/>
      <c r="F1054" s="30">
        <v>128</v>
      </c>
      <c r="G1054" s="30">
        <v>1</v>
      </c>
      <c r="H1054" s="19"/>
      <c r="I1054" s="19"/>
      <c r="J1054" s="19"/>
      <c r="K1054" s="19"/>
      <c r="L1054" s="26"/>
      <c r="M1054" s="26"/>
      <c r="N1054" s="26">
        <v>1.4E-3</v>
      </c>
      <c r="O1054" s="26">
        <v>-4.0000000000000002E-4</v>
      </c>
      <c r="P1054" s="26">
        <v>-2.3E-3</v>
      </c>
      <c r="Q1054" s="26"/>
      <c r="R1054" s="26"/>
      <c r="S1054" s="26"/>
      <c r="T1054" s="26"/>
      <c r="U1054" s="26"/>
      <c r="V1054" s="26"/>
      <c r="W1054" s="26"/>
      <c r="X1054" s="23" t="str">
        <f t="shared" si="65"/>
        <v xml:space="preserve"> </v>
      </c>
      <c r="Y1054" s="23" t="str">
        <f t="shared" si="66"/>
        <v xml:space="preserve"> </v>
      </c>
      <c r="Z1054" s="23" t="str">
        <f t="shared" si="67"/>
        <v xml:space="preserve"> </v>
      </c>
      <c r="AA1054" s="48" t="str">
        <f t="shared" si="64"/>
        <v xml:space="preserve"> </v>
      </c>
      <c r="AB1054" s="26"/>
      <c r="AD1054" s="26">
        <v>4.7840000000000001E-3</v>
      </c>
      <c r="AE1054" s="20" t="s">
        <v>11</v>
      </c>
    </row>
    <row r="1055" spans="1:31" x14ac:dyDescent="0.2">
      <c r="A1055" s="19" t="s">
        <v>1629</v>
      </c>
      <c r="C1055" s="38" t="s">
        <v>776</v>
      </c>
      <c r="D1055" s="20" t="s">
        <v>777</v>
      </c>
      <c r="E1055" s="59">
        <v>30623</v>
      </c>
      <c r="F1055" s="30">
        <v>67</v>
      </c>
      <c r="G1055" s="30">
        <v>1</v>
      </c>
      <c r="H1055" s="26">
        <v>3.3000000000000002E-2</v>
      </c>
      <c r="I1055" s="26">
        <v>4.0000000000000001E-3</v>
      </c>
      <c r="J1055" s="26">
        <v>2E-3</v>
      </c>
      <c r="K1055" s="26">
        <v>5.0000000000000001E-3</v>
      </c>
      <c r="L1055" s="26">
        <v>2E-3</v>
      </c>
      <c r="M1055" s="26">
        <v>2.0000000000000001E-4</v>
      </c>
      <c r="N1055" s="26">
        <v>8.9999999999999998E-4</v>
      </c>
      <c r="O1055" s="26">
        <v>2.0000000000000001E-4</v>
      </c>
      <c r="P1055" s="26">
        <v>-1.9E-3</v>
      </c>
      <c r="Q1055" s="26">
        <v>-3.3999999999999998E-3</v>
      </c>
      <c r="R1055" s="26"/>
      <c r="S1055" s="26"/>
      <c r="T1055" s="26"/>
      <c r="U1055" s="26"/>
      <c r="V1055" s="26"/>
      <c r="W1055" s="26"/>
      <c r="X1055" s="23" t="str">
        <f t="shared" si="65"/>
        <v xml:space="preserve"> </v>
      </c>
      <c r="Y1055" s="23" t="str">
        <f t="shared" si="66"/>
        <v xml:space="preserve"> </v>
      </c>
      <c r="Z1055" s="23" t="str">
        <f t="shared" si="67"/>
        <v xml:space="preserve"> </v>
      </c>
      <c r="AA1055" s="48" t="str">
        <f t="shared" si="64"/>
        <v xml:space="preserve"> </v>
      </c>
      <c r="AB1055" s="26">
        <v>6.4999999999999997E-3</v>
      </c>
      <c r="AC1055" s="20" t="s">
        <v>11</v>
      </c>
      <c r="AD1055" s="26">
        <v>6.4999999999999997E-3</v>
      </c>
      <c r="AE1055" s="20" t="s">
        <v>11</v>
      </c>
    </row>
    <row r="1056" spans="1:31" x14ac:dyDescent="0.2">
      <c r="A1056" s="19" t="s">
        <v>1629</v>
      </c>
      <c r="C1056" s="38" t="s">
        <v>1195</v>
      </c>
      <c r="D1056" s="20" t="s">
        <v>1196</v>
      </c>
      <c r="E1056" s="59">
        <v>38701</v>
      </c>
      <c r="F1056" s="30">
        <v>456</v>
      </c>
      <c r="G1056" s="30">
        <v>1</v>
      </c>
      <c r="H1056" s="26"/>
      <c r="I1056" s="26"/>
      <c r="J1056" s="26"/>
      <c r="K1056" s="26"/>
      <c r="L1056" s="26"/>
      <c r="M1056" s="26"/>
      <c r="N1056" s="26"/>
      <c r="O1056" s="26">
        <v>0</v>
      </c>
      <c r="P1056" s="26">
        <v>-1.1000000000000001E-3</v>
      </c>
      <c r="Q1056" s="26">
        <v>-3.0999999999999999E-3</v>
      </c>
      <c r="R1056" s="26">
        <v>-3.5000000000000001E-3</v>
      </c>
      <c r="S1056" s="26"/>
      <c r="T1056" s="26"/>
      <c r="U1056" s="26"/>
      <c r="V1056" s="26"/>
      <c r="W1056" s="26"/>
      <c r="X1056" s="23" t="str">
        <f t="shared" si="65"/>
        <v xml:space="preserve"> </v>
      </c>
      <c r="Y1056" s="23" t="str">
        <f t="shared" si="66"/>
        <v xml:space="preserve"> </v>
      </c>
      <c r="Z1056" s="23" t="str">
        <f t="shared" si="67"/>
        <v xml:space="preserve"> </v>
      </c>
      <c r="AA1056" s="48" t="str">
        <f t="shared" si="64"/>
        <v xml:space="preserve"> </v>
      </c>
      <c r="AB1056" s="26">
        <v>5.9999999999999995E-4</v>
      </c>
      <c r="AD1056" s="26">
        <v>5.9999999999999995E-4</v>
      </c>
    </row>
    <row r="1057" spans="1:31" x14ac:dyDescent="0.2">
      <c r="C1057" s="38"/>
      <c r="E1057" s="59"/>
      <c r="F1057" s="30"/>
      <c r="G1057" s="30"/>
      <c r="H1057" s="19"/>
      <c r="I1057" s="19"/>
      <c r="J1057" s="19"/>
      <c r="K1057" s="19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3" t="str">
        <f t="shared" si="65"/>
        <v xml:space="preserve"> </v>
      </c>
      <c r="Y1057" s="23" t="str">
        <f t="shared" si="66"/>
        <v xml:space="preserve"> </v>
      </c>
      <c r="Z1057" s="23" t="str">
        <f t="shared" si="67"/>
        <v xml:space="preserve"> </v>
      </c>
      <c r="AA1057" s="48" t="str">
        <f t="shared" si="64"/>
        <v xml:space="preserve"> </v>
      </c>
      <c r="AB1057" s="26"/>
      <c r="AD1057" s="26"/>
    </row>
    <row r="1058" spans="1:31" x14ac:dyDescent="0.2">
      <c r="A1058" s="1" t="s">
        <v>1427</v>
      </c>
      <c r="C1058" s="38"/>
      <c r="E1058" s="59"/>
      <c r="F1058" s="30"/>
      <c r="G1058" s="30"/>
      <c r="H1058" s="19"/>
      <c r="I1058" s="19"/>
      <c r="J1058" s="19"/>
      <c r="K1058" s="19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3" t="str">
        <f t="shared" si="65"/>
        <v xml:space="preserve"> </v>
      </c>
      <c r="Y1058" s="23" t="str">
        <f t="shared" si="66"/>
        <v xml:space="preserve"> </v>
      </c>
      <c r="Z1058" s="23" t="str">
        <f t="shared" si="67"/>
        <v xml:space="preserve"> </v>
      </c>
      <c r="AA1058" s="48" t="str">
        <f t="shared" si="64"/>
        <v xml:space="preserve"> </v>
      </c>
      <c r="AB1058" s="26"/>
      <c r="AD1058" s="26"/>
    </row>
    <row r="1059" spans="1:31" x14ac:dyDescent="0.2">
      <c r="C1059" s="38"/>
      <c r="E1059" s="59"/>
      <c r="F1059" s="30"/>
      <c r="G1059" s="30"/>
      <c r="H1059" s="19"/>
      <c r="I1059" s="19"/>
      <c r="J1059" s="19"/>
      <c r="K1059" s="19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3" t="str">
        <f t="shared" si="65"/>
        <v xml:space="preserve"> </v>
      </c>
      <c r="Y1059" s="23" t="str">
        <f t="shared" si="66"/>
        <v xml:space="preserve"> </v>
      </c>
      <c r="Z1059" s="23" t="str">
        <f t="shared" si="67"/>
        <v xml:space="preserve"> </v>
      </c>
      <c r="AA1059" s="48" t="str">
        <f t="shared" si="64"/>
        <v xml:space="preserve"> </v>
      </c>
      <c r="AB1059" s="26"/>
      <c r="AD1059" s="26"/>
    </row>
    <row r="1060" spans="1:31" x14ac:dyDescent="0.2">
      <c r="C1060" s="38" t="s">
        <v>909</v>
      </c>
      <c r="D1060" s="20" t="s">
        <v>873</v>
      </c>
      <c r="E1060" s="59">
        <v>35738</v>
      </c>
      <c r="F1060" s="30">
        <v>901</v>
      </c>
      <c r="G1060" s="30">
        <v>1</v>
      </c>
      <c r="H1060" s="26">
        <v>1.6E-2</v>
      </c>
      <c r="I1060" s="26">
        <v>2E-3</v>
      </c>
      <c r="J1060" s="26">
        <v>0</v>
      </c>
      <c r="K1060" s="26">
        <v>1E-3</v>
      </c>
      <c r="L1060" s="26">
        <v>0</v>
      </c>
      <c r="M1060" s="26">
        <v>0</v>
      </c>
      <c r="N1060" s="26">
        <v>0</v>
      </c>
      <c r="O1060" s="26">
        <v>-8.0000000000000002E-3</v>
      </c>
      <c r="P1060" s="26">
        <v>-8.0000000000000002E-3</v>
      </c>
      <c r="Q1060" s="26">
        <v>-8.0000000000000002E-3</v>
      </c>
      <c r="R1060" s="26">
        <v>0.03</v>
      </c>
      <c r="S1060" s="26"/>
      <c r="T1060" s="26"/>
      <c r="U1060" s="26"/>
      <c r="V1060" s="26"/>
      <c r="W1060" s="26">
        <v>7.5999999999999998E-2</v>
      </c>
      <c r="X1060" s="23" t="str">
        <f t="shared" si="65"/>
        <v xml:space="preserve"> </v>
      </c>
      <c r="Y1060" s="23" t="str">
        <f t="shared" si="66"/>
        <v xml:space="preserve"> </v>
      </c>
      <c r="Z1060" s="23" t="str">
        <f t="shared" si="67"/>
        <v xml:space="preserve"> </v>
      </c>
      <c r="AA1060" s="48" t="str">
        <f t="shared" si="64"/>
        <v xml:space="preserve"> </v>
      </c>
      <c r="AB1060" s="26">
        <v>1.2999999999999999E-3</v>
      </c>
      <c r="AC1060" s="20" t="s">
        <v>11</v>
      </c>
      <c r="AD1060" s="26">
        <v>1.2999999999999999E-3</v>
      </c>
      <c r="AE1060" s="20" t="s">
        <v>11</v>
      </c>
    </row>
    <row r="1061" spans="1:31" x14ac:dyDescent="0.2">
      <c r="C1061" s="38" t="s">
        <v>910</v>
      </c>
      <c r="D1061" s="20" t="s">
        <v>1382</v>
      </c>
      <c r="E1061" s="59"/>
      <c r="F1061" s="30"/>
      <c r="G1061" s="30"/>
      <c r="H1061" s="19"/>
      <c r="I1061" s="19"/>
      <c r="J1061" s="19"/>
      <c r="K1061" s="19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3" t="str">
        <f t="shared" si="65"/>
        <v xml:space="preserve"> </v>
      </c>
      <c r="Y1061" s="23" t="str">
        <f t="shared" si="66"/>
        <v xml:space="preserve"> </v>
      </c>
      <c r="Z1061" s="23" t="str">
        <f t="shared" si="67"/>
        <v xml:space="preserve"> </v>
      </c>
      <c r="AA1061" s="48" t="str">
        <f t="shared" si="64"/>
        <v xml:space="preserve"> </v>
      </c>
      <c r="AB1061" s="26"/>
      <c r="AD1061" s="26"/>
    </row>
    <row r="1062" spans="1:31" x14ac:dyDescent="0.2">
      <c r="C1062" s="38" t="s">
        <v>955</v>
      </c>
      <c r="D1062" s="20" t="s">
        <v>951</v>
      </c>
      <c r="E1062" s="59"/>
      <c r="F1062" s="30">
        <v>587</v>
      </c>
      <c r="G1062" s="30">
        <v>1</v>
      </c>
      <c r="H1062" s="19"/>
      <c r="I1062" s="19"/>
      <c r="J1062" s="19"/>
      <c r="K1062" s="19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3" t="str">
        <f t="shared" si="65"/>
        <v xml:space="preserve"> </v>
      </c>
      <c r="Y1062" s="23" t="str">
        <f t="shared" si="66"/>
        <v xml:space="preserve"> </v>
      </c>
      <c r="Z1062" s="23" t="str">
        <f t="shared" si="67"/>
        <v xml:space="preserve"> </v>
      </c>
      <c r="AA1062" s="48" t="str">
        <f t="shared" si="64"/>
        <v xml:space="preserve"> </v>
      </c>
      <c r="AB1062" s="26">
        <v>6.9999999999999999E-4</v>
      </c>
      <c r="AC1062" s="20" t="s">
        <v>11</v>
      </c>
      <c r="AD1062" s="26">
        <v>6.9999999999999999E-4</v>
      </c>
      <c r="AE1062" s="20" t="s">
        <v>11</v>
      </c>
    </row>
    <row r="1063" spans="1:31" x14ac:dyDescent="0.2">
      <c r="C1063" s="38"/>
      <c r="E1063" s="59"/>
      <c r="F1063" s="30"/>
      <c r="G1063" s="30"/>
      <c r="H1063" s="19"/>
      <c r="I1063" s="19"/>
      <c r="J1063" s="19"/>
      <c r="K1063" s="19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3" t="str">
        <f t="shared" si="65"/>
        <v xml:space="preserve"> </v>
      </c>
      <c r="Y1063" s="23" t="str">
        <f t="shared" si="66"/>
        <v xml:space="preserve"> </v>
      </c>
      <c r="Z1063" s="23" t="str">
        <f t="shared" si="67"/>
        <v xml:space="preserve"> </v>
      </c>
      <c r="AA1063" s="48" t="str">
        <f t="shared" ref="AA1063:AA1126" si="68" xml:space="preserve">
IF(X1063=" "," ",
(1+X1063)^(1/16)-1
)</f>
        <v xml:space="preserve"> </v>
      </c>
      <c r="AB1063" s="26"/>
      <c r="AD1063" s="26"/>
    </row>
    <row r="1064" spans="1:31" x14ac:dyDescent="0.2">
      <c r="C1064" s="38"/>
      <c r="E1064" s="59"/>
      <c r="F1064" s="30"/>
      <c r="G1064" s="30"/>
      <c r="H1064" s="19"/>
      <c r="I1064" s="19"/>
      <c r="J1064" s="19"/>
      <c r="K1064" s="19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3" t="str">
        <f t="shared" si="65"/>
        <v xml:space="preserve"> </v>
      </c>
      <c r="Y1064" s="23" t="str">
        <f t="shared" si="66"/>
        <v xml:space="preserve"> </v>
      </c>
      <c r="Z1064" s="23" t="str">
        <f t="shared" si="67"/>
        <v xml:space="preserve"> </v>
      </c>
      <c r="AA1064" s="48" t="str">
        <f t="shared" si="68"/>
        <v xml:space="preserve"> </v>
      </c>
      <c r="AB1064" s="26"/>
      <c r="AD1064" s="26"/>
    </row>
    <row r="1065" spans="1:31" x14ac:dyDescent="0.2">
      <c r="A1065" s="1" t="s">
        <v>1428</v>
      </c>
      <c r="C1065" s="38"/>
      <c r="E1065" s="59"/>
      <c r="F1065" s="30"/>
      <c r="G1065" s="30"/>
      <c r="H1065" s="19"/>
      <c r="I1065" s="19"/>
      <c r="J1065" s="19"/>
      <c r="K1065" s="19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3" t="str">
        <f t="shared" si="65"/>
        <v xml:space="preserve"> </v>
      </c>
      <c r="Y1065" s="23" t="str">
        <f t="shared" si="66"/>
        <v xml:space="preserve"> </v>
      </c>
      <c r="Z1065" s="23" t="str">
        <f t="shared" si="67"/>
        <v xml:space="preserve"> </v>
      </c>
      <c r="AA1065" s="48" t="str">
        <f t="shared" si="68"/>
        <v xml:space="preserve"> </v>
      </c>
      <c r="AB1065" s="26"/>
      <c r="AD1065" s="26"/>
    </row>
    <row r="1066" spans="1:31" x14ac:dyDescent="0.2">
      <c r="A1066" s="1"/>
      <c r="C1066" s="38"/>
      <c r="E1066" s="59"/>
      <c r="F1066" s="30"/>
      <c r="G1066" s="30"/>
      <c r="H1066" s="19"/>
      <c r="I1066" s="19"/>
      <c r="J1066" s="19"/>
      <c r="K1066" s="19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3" t="str">
        <f t="shared" si="65"/>
        <v xml:space="preserve"> </v>
      </c>
      <c r="Y1066" s="23" t="str">
        <f t="shared" si="66"/>
        <v xml:space="preserve"> </v>
      </c>
      <c r="Z1066" s="23" t="str">
        <f t="shared" si="67"/>
        <v xml:space="preserve"> </v>
      </c>
      <c r="AA1066" s="48" t="str">
        <f t="shared" si="68"/>
        <v xml:space="preserve"> </v>
      </c>
      <c r="AB1066" s="26"/>
      <c r="AD1066" s="26"/>
    </row>
    <row r="1067" spans="1:31" x14ac:dyDescent="0.2">
      <c r="A1067" s="1"/>
      <c r="C1067" s="38" t="s">
        <v>1511</v>
      </c>
      <c r="D1067" s="20" t="s">
        <v>1510</v>
      </c>
      <c r="E1067" s="59">
        <v>41106</v>
      </c>
      <c r="F1067" s="30">
        <v>758</v>
      </c>
      <c r="G1067" s="30">
        <v>1</v>
      </c>
      <c r="H1067" s="19"/>
      <c r="I1067" s="19"/>
      <c r="J1067" s="19"/>
      <c r="K1067" s="19"/>
      <c r="L1067" s="26"/>
      <c r="M1067" s="26">
        <v>3.8E-3</v>
      </c>
      <c r="N1067" s="26">
        <v>3.8E-3</v>
      </c>
      <c r="O1067" s="26">
        <v>4.4999999999999997E-3</v>
      </c>
      <c r="P1067" s="26">
        <v>4.1000000000000003E-3</v>
      </c>
      <c r="Q1067" s="26">
        <v>2.8999999999999998E-3</v>
      </c>
      <c r="R1067" s="26">
        <v>5.7999999999999996E-3</v>
      </c>
      <c r="S1067" s="26">
        <v>7.4000000000000003E-3</v>
      </c>
      <c r="T1067" s="26"/>
      <c r="U1067" s="26"/>
      <c r="V1067" s="26"/>
      <c r="W1067" s="26"/>
      <c r="X1067" s="23" t="str">
        <f t="shared" si="65"/>
        <v xml:space="preserve"> </v>
      </c>
      <c r="Y1067" s="23" t="str">
        <f t="shared" si="66"/>
        <v xml:space="preserve"> </v>
      </c>
      <c r="Z1067" s="23" t="str">
        <f t="shared" si="67"/>
        <v xml:space="preserve"> </v>
      </c>
      <c r="AA1067" s="48" t="str">
        <f t="shared" si="68"/>
        <v xml:space="preserve"> </v>
      </c>
      <c r="AB1067" s="26">
        <v>2.9999999999999997E-4</v>
      </c>
      <c r="AC1067" s="20" t="s">
        <v>11</v>
      </c>
      <c r="AD1067" s="26">
        <v>2.9999999999999997E-4</v>
      </c>
    </row>
    <row r="1068" spans="1:31" x14ac:dyDescent="0.2">
      <c r="A1068" s="1"/>
      <c r="C1068" s="38" t="s">
        <v>1429</v>
      </c>
      <c r="D1068" s="20" t="s">
        <v>1430</v>
      </c>
      <c r="E1068" s="59"/>
      <c r="F1068" s="30">
        <v>848</v>
      </c>
      <c r="G1068" s="30">
        <v>1</v>
      </c>
      <c r="H1068" s="19"/>
      <c r="I1068" s="19"/>
      <c r="J1068" s="19"/>
      <c r="K1068" s="19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>
        <v>6.9000000000000006E-2</v>
      </c>
      <c r="X1068" s="23" t="str">
        <f t="shared" si="65"/>
        <v xml:space="preserve"> </v>
      </c>
      <c r="Y1068" s="23" t="str">
        <f t="shared" si="66"/>
        <v xml:space="preserve"> </v>
      </c>
      <c r="Z1068" s="23" t="str">
        <f t="shared" si="67"/>
        <v xml:space="preserve"> </v>
      </c>
      <c r="AA1068" s="48" t="str">
        <f t="shared" si="68"/>
        <v xml:space="preserve"> </v>
      </c>
      <c r="AB1068" s="26">
        <v>5.4999999999999997E-3</v>
      </c>
      <c r="AC1068" s="20" t="s">
        <v>11</v>
      </c>
      <c r="AD1068" s="26">
        <v>5.4999999999999997E-3</v>
      </c>
    </row>
    <row r="1069" spans="1:31" x14ac:dyDescent="0.2">
      <c r="A1069" s="1"/>
      <c r="C1069" s="38" t="s">
        <v>1431</v>
      </c>
      <c r="D1069" s="20" t="s">
        <v>1432</v>
      </c>
      <c r="E1069" s="59"/>
      <c r="F1069" s="30">
        <v>80</v>
      </c>
      <c r="G1069" s="30">
        <v>1</v>
      </c>
      <c r="H1069" s="19"/>
      <c r="I1069" s="19"/>
      <c r="J1069" s="19"/>
      <c r="K1069" s="19"/>
      <c r="L1069" s="26"/>
      <c r="M1069" s="26"/>
      <c r="N1069" s="26"/>
      <c r="O1069" s="26"/>
      <c r="P1069" s="26"/>
      <c r="Q1069" s="26">
        <v>0</v>
      </c>
      <c r="R1069" s="26">
        <v>1E-3</v>
      </c>
      <c r="S1069" s="26">
        <v>1E-3</v>
      </c>
      <c r="T1069" s="26">
        <v>-3.0000000000000001E-3</v>
      </c>
      <c r="U1069" s="26"/>
      <c r="V1069" s="26"/>
      <c r="W1069" s="26"/>
      <c r="X1069" s="23" t="str">
        <f t="shared" si="65"/>
        <v xml:space="preserve"> </v>
      </c>
      <c r="Y1069" s="23" t="str">
        <f t="shared" si="66"/>
        <v xml:space="preserve"> </v>
      </c>
      <c r="Z1069" s="23" t="str">
        <f t="shared" si="67"/>
        <v xml:space="preserve"> </v>
      </c>
      <c r="AA1069" s="48" t="str">
        <f t="shared" si="68"/>
        <v xml:space="preserve"> </v>
      </c>
      <c r="AB1069" s="26">
        <v>6.6E-3</v>
      </c>
      <c r="AC1069" s="20" t="s">
        <v>11</v>
      </c>
      <c r="AD1069" s="26">
        <v>6.6E-3</v>
      </c>
    </row>
    <row r="1070" spans="1:31" x14ac:dyDescent="0.2">
      <c r="A1070" s="1"/>
      <c r="C1070" s="38" t="s">
        <v>1434</v>
      </c>
      <c r="D1070" s="20" t="s">
        <v>1433</v>
      </c>
      <c r="E1070" s="59"/>
      <c r="F1070" s="30">
        <v>27738</v>
      </c>
      <c r="G1070" s="30">
        <v>1</v>
      </c>
      <c r="H1070" s="19"/>
      <c r="I1070" s="19"/>
      <c r="J1070" s="19"/>
      <c r="K1070" s="19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>
        <v>6.9000000000000006E-2</v>
      </c>
      <c r="X1070" s="23" t="str">
        <f t="shared" si="65"/>
        <v xml:space="preserve"> </v>
      </c>
      <c r="Y1070" s="23" t="str">
        <f t="shared" si="66"/>
        <v xml:space="preserve"> </v>
      </c>
      <c r="Z1070" s="23" t="str">
        <f t="shared" si="67"/>
        <v xml:space="preserve"> </v>
      </c>
      <c r="AA1070" s="48" t="str">
        <f t="shared" si="68"/>
        <v xml:space="preserve"> </v>
      </c>
      <c r="AB1070" s="26">
        <v>4.7999999999999996E-3</v>
      </c>
      <c r="AC1070" s="20" t="s">
        <v>11</v>
      </c>
      <c r="AD1070" s="26">
        <v>4.7999999999999996E-3</v>
      </c>
    </row>
    <row r="1071" spans="1:31" x14ac:dyDescent="0.2">
      <c r="A1071" s="1"/>
      <c r="C1071" s="38" t="s">
        <v>1460</v>
      </c>
      <c r="D1071" s="20" t="s">
        <v>1461</v>
      </c>
      <c r="E1071" s="59"/>
      <c r="F1071" s="30">
        <v>1447</v>
      </c>
      <c r="G1071" s="30">
        <v>1</v>
      </c>
      <c r="H1071" s="19"/>
      <c r="I1071" s="19"/>
      <c r="J1071" s="19"/>
      <c r="K1071" s="19"/>
      <c r="L1071" s="26"/>
      <c r="M1071" s="26">
        <v>1.4E-3</v>
      </c>
      <c r="N1071" s="26">
        <v>2.3E-3</v>
      </c>
      <c r="O1071" s="26">
        <v>2.8999999999999998E-3</v>
      </c>
      <c r="P1071" s="26">
        <v>2.7000000000000001E-3</v>
      </c>
      <c r="Q1071" s="26">
        <v>8.9999999999999998E-4</v>
      </c>
      <c r="R1071" s="26">
        <v>3.8E-3</v>
      </c>
      <c r="S1071" s="26"/>
      <c r="T1071" s="26"/>
      <c r="U1071" s="26"/>
      <c r="V1071" s="26"/>
      <c r="W1071" s="26"/>
      <c r="X1071" s="23" t="str">
        <f t="shared" si="65"/>
        <v xml:space="preserve"> </v>
      </c>
      <c r="Y1071" s="23" t="str">
        <f t="shared" si="66"/>
        <v xml:space="preserve"> </v>
      </c>
      <c r="Z1071" s="23" t="str">
        <f t="shared" si="67"/>
        <v xml:space="preserve"> </v>
      </c>
      <c r="AA1071" s="48" t="str">
        <f t="shared" si="68"/>
        <v xml:space="preserve"> </v>
      </c>
      <c r="AB1071" s="26">
        <v>3.0000000000000001E-3</v>
      </c>
      <c r="AC1071" s="20" t="s">
        <v>11</v>
      </c>
      <c r="AD1071" s="26">
        <v>3.0000000000000001E-3</v>
      </c>
    </row>
    <row r="1072" spans="1:31" x14ac:dyDescent="0.2">
      <c r="A1072" s="1"/>
      <c r="C1072" s="38" t="s">
        <v>1845</v>
      </c>
      <c r="D1072" s="20" t="s">
        <v>1844</v>
      </c>
      <c r="E1072" s="59"/>
      <c r="F1072" s="30">
        <v>3881</v>
      </c>
      <c r="G1072" s="30">
        <v>1</v>
      </c>
      <c r="H1072" s="19"/>
      <c r="I1072" s="19"/>
      <c r="J1072" s="19"/>
      <c r="K1072" s="19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>
        <v>7.1999999999999995E-2</v>
      </c>
      <c r="X1072" s="23" t="str">
        <f t="shared" si="65"/>
        <v xml:space="preserve"> </v>
      </c>
      <c r="Y1072" s="23" t="str">
        <f t="shared" si="66"/>
        <v xml:space="preserve"> </v>
      </c>
      <c r="Z1072" s="23" t="str">
        <f t="shared" si="67"/>
        <v xml:space="preserve"> </v>
      </c>
      <c r="AA1072" s="48" t="str">
        <f t="shared" si="68"/>
        <v xml:space="preserve"> </v>
      </c>
      <c r="AB1072" s="26">
        <v>7.8299999999999995E-4</v>
      </c>
      <c r="AC1072" s="20" t="s">
        <v>11</v>
      </c>
      <c r="AD1072" s="26">
        <v>8.0000000000000004E-4</v>
      </c>
    </row>
    <row r="1073" spans="1:34" x14ac:dyDescent="0.2">
      <c r="X1073" s="23" t="str">
        <f t="shared" si="65"/>
        <v xml:space="preserve"> </v>
      </c>
      <c r="Y1073" s="23" t="str">
        <f t="shared" si="66"/>
        <v xml:space="preserve"> </v>
      </c>
      <c r="Z1073" s="23" t="str">
        <f t="shared" si="67"/>
        <v xml:space="preserve"> </v>
      </c>
      <c r="AA1073" s="48" t="str">
        <f t="shared" si="68"/>
        <v xml:space="preserve"> </v>
      </c>
    </row>
    <row r="1074" spans="1:34" s="1" customFormat="1" x14ac:dyDescent="0.2">
      <c r="E1074" s="64"/>
      <c r="F1074" s="2"/>
      <c r="G1074" s="2"/>
      <c r="H1074" s="18"/>
      <c r="I1074" s="18"/>
      <c r="J1074" s="18"/>
      <c r="K1074" s="18"/>
      <c r="L1074" s="18"/>
      <c r="M1074" s="18"/>
      <c r="N1074" s="18"/>
      <c r="O1074" s="12"/>
      <c r="P1074" s="12"/>
      <c r="Q1074" s="12"/>
      <c r="R1074" s="12"/>
      <c r="S1074" s="12"/>
      <c r="T1074" s="12"/>
      <c r="U1074" s="12"/>
      <c r="V1074" s="12"/>
      <c r="W1074" s="12"/>
      <c r="X1074" s="23" t="str">
        <f t="shared" si="65"/>
        <v xml:space="preserve"> </v>
      </c>
      <c r="Y1074" s="23" t="str">
        <f t="shared" si="66"/>
        <v xml:space="preserve"> </v>
      </c>
      <c r="Z1074" s="23" t="str">
        <f t="shared" si="67"/>
        <v xml:space="preserve"> </v>
      </c>
      <c r="AA1074" s="48" t="str">
        <f t="shared" si="68"/>
        <v xml:space="preserve"> </v>
      </c>
      <c r="AB1074" s="12"/>
      <c r="AC1074" s="18"/>
      <c r="AD1074" s="12"/>
      <c r="AE1074" s="18"/>
    </row>
    <row r="1075" spans="1:34" x14ac:dyDescent="0.2">
      <c r="A1075" s="1" t="s">
        <v>823</v>
      </c>
      <c r="B1075" s="1"/>
      <c r="X1075" s="23" t="str">
        <f t="shared" si="65"/>
        <v xml:space="preserve"> </v>
      </c>
      <c r="Y1075" s="23" t="str">
        <f t="shared" si="66"/>
        <v xml:space="preserve"> </v>
      </c>
      <c r="Z1075" s="23" t="str">
        <f t="shared" si="67"/>
        <v xml:space="preserve"> </v>
      </c>
      <c r="AA1075" s="48" t="str">
        <f t="shared" si="68"/>
        <v xml:space="preserve"> </v>
      </c>
    </row>
    <row r="1076" spans="1:34" x14ac:dyDescent="0.2">
      <c r="X1076" s="23" t="str">
        <f t="shared" si="65"/>
        <v xml:space="preserve"> </v>
      </c>
      <c r="Y1076" s="23" t="str">
        <f t="shared" si="66"/>
        <v xml:space="preserve"> </v>
      </c>
      <c r="Z1076" s="23" t="str">
        <f t="shared" si="67"/>
        <v xml:space="preserve"> </v>
      </c>
      <c r="AA1076" s="48" t="str">
        <f t="shared" si="68"/>
        <v xml:space="preserve"> </v>
      </c>
    </row>
    <row r="1077" spans="1:34" x14ac:dyDescent="0.2">
      <c r="C1077" s="19" t="s">
        <v>631</v>
      </c>
      <c r="D1077" s="20" t="s">
        <v>650</v>
      </c>
      <c r="E1077" s="59">
        <v>40256</v>
      </c>
      <c r="F1077" s="30">
        <v>470</v>
      </c>
      <c r="G1077" s="30">
        <v>5</v>
      </c>
      <c r="H1077" s="23"/>
      <c r="I1077" s="26"/>
      <c r="J1077" s="26"/>
      <c r="K1077" s="26">
        <v>-0.14199999999999999</v>
      </c>
      <c r="L1077" s="26">
        <v>0.20300000000000001</v>
      </c>
      <c r="M1077" s="26">
        <v>0.16900000000000001</v>
      </c>
      <c r="N1077" s="26">
        <v>1.4E-2</v>
      </c>
      <c r="O1077" s="26">
        <v>0.13</v>
      </c>
      <c r="P1077" s="26">
        <v>0.04</v>
      </c>
      <c r="Q1077" s="26">
        <v>0.17499999999999999</v>
      </c>
      <c r="R1077" s="26">
        <v>-0.13600000000000001</v>
      </c>
      <c r="S1077" s="26">
        <v>0.32900000000000001</v>
      </c>
      <c r="T1077" s="26">
        <v>0.161</v>
      </c>
      <c r="U1077" s="26">
        <v>0.16400000000000001</v>
      </c>
      <c r="V1077" s="26">
        <v>-0.22800000000000001</v>
      </c>
      <c r="W1077" s="26">
        <v>0.16900000000000001</v>
      </c>
      <c r="X1077" s="23" t="str">
        <f t="shared" si="65"/>
        <v xml:space="preserve"> </v>
      </c>
      <c r="Y1077" s="23">
        <f t="shared" si="66"/>
        <v>1.3659783469056102</v>
      </c>
      <c r="Z1077" s="23">
        <f t="shared" si="67"/>
        <v>1.2922281968985945</v>
      </c>
      <c r="AA1077" s="48" t="str">
        <f t="shared" si="68"/>
        <v xml:space="preserve"> </v>
      </c>
      <c r="AB1077" s="28">
        <v>1.7999999999999999E-2</v>
      </c>
      <c r="AC1077" s="20" t="s">
        <v>11</v>
      </c>
      <c r="AD1077" s="26">
        <v>2.8199999999999999E-2</v>
      </c>
      <c r="AE1077" s="26" t="s">
        <v>9</v>
      </c>
    </row>
    <row r="1078" spans="1:34" x14ac:dyDescent="0.2">
      <c r="C1078" s="19" t="s">
        <v>1110</v>
      </c>
      <c r="D1078" s="20" t="s">
        <v>1116</v>
      </c>
      <c r="E1078" s="60">
        <v>42247</v>
      </c>
      <c r="F1078" s="30">
        <v>716</v>
      </c>
      <c r="G1078" s="30">
        <v>5</v>
      </c>
      <c r="H1078" s="28"/>
      <c r="I1078" s="28"/>
      <c r="J1078" s="28"/>
      <c r="K1078" s="28"/>
      <c r="L1078" s="28"/>
      <c r="M1078" s="28"/>
      <c r="N1078" s="28"/>
      <c r="O1078" s="28"/>
      <c r="P1078" s="28">
        <v>0.04</v>
      </c>
      <c r="Q1078" s="26">
        <v>0.189</v>
      </c>
      <c r="R1078" s="26">
        <v>-0.23</v>
      </c>
      <c r="S1078" s="26">
        <v>0.23799999999999999</v>
      </c>
      <c r="T1078" s="26">
        <v>0.28000000000000003</v>
      </c>
      <c r="U1078" s="26">
        <v>0.16300000000000001</v>
      </c>
      <c r="V1078" s="26">
        <v>-0.16700000000000001</v>
      </c>
      <c r="W1078" s="26">
        <v>5.0000000000000001E-3</v>
      </c>
      <c r="X1078" s="23" t="str">
        <f t="shared" si="65"/>
        <v xml:space="preserve"> </v>
      </c>
      <c r="Y1078" s="23" t="str">
        <f t="shared" si="66"/>
        <v xml:space="preserve"> </v>
      </c>
      <c r="Z1078" s="23" t="str">
        <f t="shared" si="67"/>
        <v xml:space="preserve"> </v>
      </c>
      <c r="AA1078" s="48" t="str">
        <f t="shared" si="68"/>
        <v xml:space="preserve"> </v>
      </c>
      <c r="AB1078" s="28">
        <v>0.02</v>
      </c>
      <c r="AC1078" s="26" t="s">
        <v>294</v>
      </c>
      <c r="AD1078" s="26">
        <v>0.02</v>
      </c>
      <c r="AE1078" s="26" t="s">
        <v>9</v>
      </c>
    </row>
    <row r="1079" spans="1:34" x14ac:dyDescent="0.2">
      <c r="C1079" s="19" t="s">
        <v>1114</v>
      </c>
      <c r="D1079" s="20" t="s">
        <v>1117</v>
      </c>
      <c r="E1079" s="60">
        <v>38660</v>
      </c>
      <c r="F1079" s="30">
        <v>495</v>
      </c>
      <c r="G1079" s="30">
        <v>5</v>
      </c>
      <c r="H1079" s="28"/>
      <c r="I1079" s="28"/>
      <c r="J1079" s="28"/>
      <c r="K1079" s="28"/>
      <c r="L1079" s="28"/>
      <c r="M1079" s="28"/>
      <c r="N1079" s="19"/>
      <c r="O1079" s="28"/>
      <c r="P1079" s="28">
        <v>0.14399999999999999</v>
      </c>
      <c r="Q1079" s="26">
        <v>0.107</v>
      </c>
      <c r="R1079" s="26">
        <v>-0.16600000000000001</v>
      </c>
      <c r="S1079" s="26">
        <v>0.22600000000000001</v>
      </c>
      <c r="T1079" s="26">
        <v>0.124</v>
      </c>
      <c r="U1079" s="26">
        <v>0.14299999999999999</v>
      </c>
      <c r="V1079" s="26">
        <v>-0.19800000000000001</v>
      </c>
      <c r="W1079" s="26">
        <v>0.13900000000000001</v>
      </c>
      <c r="X1079" s="23" t="str">
        <f t="shared" si="65"/>
        <v xml:space="preserve"> </v>
      </c>
      <c r="Y1079" s="23" t="str">
        <f t="shared" si="66"/>
        <v xml:space="preserve"> </v>
      </c>
      <c r="Z1079" s="23" t="str">
        <f t="shared" si="67"/>
        <v xml:space="preserve"> </v>
      </c>
      <c r="AA1079" s="48" t="str">
        <f t="shared" si="68"/>
        <v xml:space="preserve"> </v>
      </c>
      <c r="AB1079" s="28">
        <v>0.02</v>
      </c>
      <c r="AC1079" s="26" t="s">
        <v>294</v>
      </c>
      <c r="AD1079" s="26">
        <v>0.02</v>
      </c>
      <c r="AE1079" s="26" t="s">
        <v>9</v>
      </c>
    </row>
    <row r="1080" spans="1:34" x14ac:dyDescent="0.2">
      <c r="C1080" s="19" t="s">
        <v>1398</v>
      </c>
      <c r="D1080" s="20" t="s">
        <v>1399</v>
      </c>
      <c r="E1080" s="59">
        <v>37845</v>
      </c>
      <c r="F1080" s="30">
        <v>972</v>
      </c>
      <c r="G1080" s="30">
        <v>5</v>
      </c>
      <c r="H1080" s="23"/>
      <c r="I1080" s="26">
        <v>0.22700000000000001</v>
      </c>
      <c r="J1080" s="26">
        <v>4.2000000000000003E-2</v>
      </c>
      <c r="K1080" s="26">
        <v>-0.161</v>
      </c>
      <c r="L1080" s="26">
        <v>0.19500000000000001</v>
      </c>
      <c r="M1080" s="26">
        <v>0.17199999999999999</v>
      </c>
      <c r="N1080" s="26">
        <v>4.2000000000000003E-2</v>
      </c>
      <c r="O1080" s="26">
        <v>0.112</v>
      </c>
      <c r="P1080" s="26">
        <v>-2.1000000000000001E-2</v>
      </c>
      <c r="Q1080" s="26">
        <v>0.1221</v>
      </c>
      <c r="R1080" s="26">
        <v>-0.1009</v>
      </c>
      <c r="S1080" s="26">
        <v>0.2606</v>
      </c>
      <c r="T1080" s="26">
        <v>8.2000000000000003E-2</v>
      </c>
      <c r="U1080" s="26">
        <v>0.20200000000000001</v>
      </c>
      <c r="V1080" s="26">
        <v>-0.184</v>
      </c>
      <c r="W1080" s="26">
        <v>0.121</v>
      </c>
      <c r="X1080" s="23" t="str">
        <f t="shared" si="65"/>
        <v xml:space="preserve"> </v>
      </c>
      <c r="Y1080" s="23">
        <f t="shared" si="66"/>
        <v>1.0167730925243323</v>
      </c>
      <c r="Z1080" s="23">
        <f t="shared" si="67"/>
        <v>1.0115330489318652</v>
      </c>
      <c r="AA1080" s="48" t="str">
        <f t="shared" si="68"/>
        <v xml:space="preserve"> </v>
      </c>
      <c r="AB1080" s="28">
        <v>1.7940000000000001E-2</v>
      </c>
      <c r="AC1080" s="20" t="s">
        <v>11</v>
      </c>
      <c r="AD1080" s="26">
        <v>1.7940000000000001E-2</v>
      </c>
      <c r="AE1080" s="26" t="s">
        <v>9</v>
      </c>
    </row>
    <row r="1081" spans="1:34" x14ac:dyDescent="0.2">
      <c r="C1081" s="19" t="s">
        <v>1841</v>
      </c>
      <c r="D1081" s="20" t="s">
        <v>1090</v>
      </c>
      <c r="E1081" s="59">
        <v>37733</v>
      </c>
      <c r="F1081" s="30">
        <v>80</v>
      </c>
      <c r="G1081" s="30">
        <v>6</v>
      </c>
      <c r="H1081" s="23">
        <v>-0.38100000000000001</v>
      </c>
      <c r="I1081" s="26">
        <v>0.39100000000000001</v>
      </c>
      <c r="J1081" s="26">
        <v>9.4E-2</v>
      </c>
      <c r="K1081" s="26">
        <v>-0.18099999999999999</v>
      </c>
      <c r="L1081" s="26">
        <v>0.13500000000000001</v>
      </c>
      <c r="M1081" s="26">
        <v>0.27100000000000002</v>
      </c>
      <c r="N1081" s="26">
        <v>6.4000000000000001E-2</v>
      </c>
      <c r="O1081" s="26">
        <v>0.108</v>
      </c>
      <c r="P1081" s="26">
        <v>7.8E-2</v>
      </c>
      <c r="Q1081" s="26">
        <v>0.15090000000000001</v>
      </c>
      <c r="R1081" s="26">
        <v>-0.12790000000000001</v>
      </c>
      <c r="S1081" s="26">
        <v>0.2631</v>
      </c>
      <c r="T1081" s="26">
        <v>-2.1000000000000001E-2</v>
      </c>
      <c r="U1081" s="26">
        <v>0.184</v>
      </c>
      <c r="V1081" s="26">
        <v>-0.13800000000000001</v>
      </c>
      <c r="W1081" s="26">
        <v>0.13900000000000001</v>
      </c>
      <c r="X1081" s="23">
        <f t="shared" si="65"/>
        <v>1.040645471859921</v>
      </c>
      <c r="Y1081" s="23">
        <f t="shared" si="66"/>
        <v>1.1663691316300819</v>
      </c>
      <c r="Z1081" s="23">
        <f t="shared" si="67"/>
        <v>1.330519255382983</v>
      </c>
      <c r="AA1081" s="48">
        <f t="shared" si="68"/>
        <v>4.5587716385456112E-2</v>
      </c>
      <c r="AB1081" s="28">
        <v>5.1000000000000004E-3</v>
      </c>
      <c r="AC1081" s="20" t="s">
        <v>11</v>
      </c>
      <c r="AD1081" s="26">
        <v>5.1000000000000004E-3</v>
      </c>
      <c r="AE1081" s="26" t="s">
        <v>9</v>
      </c>
    </row>
    <row r="1082" spans="1:34" x14ac:dyDescent="0.2">
      <c r="C1082" s="19" t="s">
        <v>1091</v>
      </c>
      <c r="D1082" s="20" t="s">
        <v>1092</v>
      </c>
      <c r="E1082" s="59">
        <v>40774</v>
      </c>
      <c r="F1082" s="30"/>
      <c r="G1082" s="30"/>
      <c r="H1082" s="23"/>
      <c r="I1082" s="26"/>
      <c r="J1082" s="26"/>
      <c r="K1082" s="26"/>
      <c r="L1082" s="26">
        <v>0.182</v>
      </c>
      <c r="M1082" s="26">
        <v>0.20799999999999999</v>
      </c>
      <c r="N1082" s="26">
        <v>7.1999999999999995E-2</v>
      </c>
      <c r="O1082" s="26">
        <v>9.6000000000000002E-2</v>
      </c>
      <c r="P1082" s="26"/>
      <c r="Q1082" s="26"/>
      <c r="R1082" s="26"/>
      <c r="S1082" s="26">
        <v>0.25140000000000001</v>
      </c>
      <c r="T1082" s="26">
        <v>-0.03</v>
      </c>
      <c r="U1082" s="26"/>
      <c r="V1082" s="26"/>
      <c r="W1082" s="26"/>
      <c r="X1082" s="23" t="str">
        <f t="shared" si="65"/>
        <v xml:space="preserve"> </v>
      </c>
      <c r="Y1082" s="23" t="str">
        <f t="shared" si="66"/>
        <v xml:space="preserve"> </v>
      </c>
      <c r="Z1082" s="23" t="str">
        <f t="shared" si="67"/>
        <v xml:space="preserve"> </v>
      </c>
      <c r="AA1082" s="48" t="str">
        <f t="shared" si="68"/>
        <v xml:space="preserve"> </v>
      </c>
      <c r="AB1082" s="28">
        <v>0.01</v>
      </c>
      <c r="AC1082" s="20" t="s">
        <v>218</v>
      </c>
      <c r="AD1082" s="26"/>
      <c r="AE1082" s="26"/>
    </row>
    <row r="1083" spans="1:34" x14ac:dyDescent="0.2">
      <c r="C1083" s="19" t="s">
        <v>992</v>
      </c>
      <c r="D1083" s="20" t="s">
        <v>412</v>
      </c>
      <c r="E1083" s="59">
        <v>36266</v>
      </c>
      <c r="F1083" s="30">
        <v>430</v>
      </c>
      <c r="G1083" s="30">
        <v>6</v>
      </c>
      <c r="H1083" s="26">
        <v>-0.45200000000000001</v>
      </c>
      <c r="I1083" s="26">
        <v>0.27100000000000002</v>
      </c>
      <c r="J1083" s="26">
        <v>3.3000000000000002E-2</v>
      </c>
      <c r="K1083" s="26">
        <v>-0.17499999999999999</v>
      </c>
      <c r="L1083" s="26">
        <v>0.18690000000000001</v>
      </c>
      <c r="M1083" s="26">
        <v>0.22</v>
      </c>
      <c r="N1083" s="26">
        <v>4.9299999999999997E-2</v>
      </c>
      <c r="O1083" s="26">
        <v>0.1055</v>
      </c>
      <c r="P1083" s="26">
        <v>2.0199999999999999E-2</v>
      </c>
      <c r="Q1083" s="26">
        <v>0.1206</v>
      </c>
      <c r="R1083" s="26">
        <v>-0.13869999999999999</v>
      </c>
      <c r="S1083" s="26">
        <v>0.2218</v>
      </c>
      <c r="T1083" s="26">
        <v>-2E-3</v>
      </c>
      <c r="U1083" s="26">
        <v>0.219</v>
      </c>
      <c r="V1083" s="26">
        <v>-0.129</v>
      </c>
      <c r="W1083" s="26">
        <v>0.17499999999999999</v>
      </c>
      <c r="X1083" s="23">
        <f t="shared" si="65"/>
        <v>0.49345978702187399</v>
      </c>
      <c r="Y1083" s="23">
        <f t="shared" si="66"/>
        <v>1.0757120317917108</v>
      </c>
      <c r="Z1083" s="23">
        <f t="shared" si="67"/>
        <v>1.1198201904035323</v>
      </c>
      <c r="AA1083" s="48">
        <f t="shared" si="68"/>
        <v>2.5385320677576484E-2</v>
      </c>
      <c r="AB1083" s="26">
        <v>1.32E-2</v>
      </c>
      <c r="AC1083" s="20" t="s">
        <v>11</v>
      </c>
      <c r="AD1083" s="26">
        <v>1.32E-2</v>
      </c>
      <c r="AE1083" s="20" t="s">
        <v>9</v>
      </c>
    </row>
    <row r="1084" spans="1:34" x14ac:dyDescent="0.2">
      <c r="C1084" s="19" t="s">
        <v>977</v>
      </c>
      <c r="D1084" s="49" t="s">
        <v>978</v>
      </c>
      <c r="E1084" s="59"/>
      <c r="F1084" s="30"/>
      <c r="G1084" s="30"/>
      <c r="H1084" s="23"/>
      <c r="I1084" s="26"/>
      <c r="J1084" s="26"/>
      <c r="K1084" s="26"/>
      <c r="L1084" s="26"/>
      <c r="M1084" s="26"/>
      <c r="N1084" s="26"/>
      <c r="O1084" s="26"/>
      <c r="P1084" s="26"/>
      <c r="Q1084" s="26">
        <v>7.6600000000000001E-2</v>
      </c>
      <c r="R1084" s="26">
        <v>-0.20380000000000001</v>
      </c>
      <c r="S1084" s="26">
        <v>0.16919999999999999</v>
      </c>
      <c r="T1084" s="26">
        <v>-3.1E-2</v>
      </c>
      <c r="U1084" s="26">
        <v>0.193</v>
      </c>
      <c r="V1084" s="26">
        <v>-0.16300000000000001</v>
      </c>
      <c r="W1084" s="26">
        <v>0.16700000000000001</v>
      </c>
      <c r="X1084" s="23" t="str">
        <f t="shared" si="65"/>
        <v xml:space="preserve"> </v>
      </c>
      <c r="Y1084" s="23" t="str">
        <f t="shared" si="66"/>
        <v xml:space="preserve"> </v>
      </c>
      <c r="Z1084" s="23" t="str">
        <f t="shared" si="67"/>
        <v xml:space="preserve"> </v>
      </c>
      <c r="AA1084" s="48" t="str">
        <f t="shared" si="68"/>
        <v xml:space="preserve"> </v>
      </c>
      <c r="AB1084" s="27"/>
      <c r="AD1084" s="26"/>
      <c r="AE1084" s="26"/>
    </row>
    <row r="1085" spans="1:34" x14ac:dyDescent="0.2">
      <c r="X1085" s="23" t="str">
        <f t="shared" si="65"/>
        <v xml:space="preserve"> </v>
      </c>
      <c r="Y1085" s="23" t="str">
        <f t="shared" si="66"/>
        <v xml:space="preserve"> </v>
      </c>
      <c r="Z1085" s="23" t="str">
        <f t="shared" si="67"/>
        <v xml:space="preserve"> </v>
      </c>
      <c r="AA1085" s="48" t="str">
        <f t="shared" si="68"/>
        <v xml:space="preserve"> </v>
      </c>
    </row>
    <row r="1086" spans="1:34" s="1" customFormat="1" x14ac:dyDescent="0.2">
      <c r="C1086" s="1" t="s">
        <v>17</v>
      </c>
      <c r="D1086" s="2"/>
      <c r="E1086" s="59"/>
      <c r="F1086" s="11"/>
      <c r="G1086" s="11"/>
      <c r="H1086" s="14">
        <v>-0.436</v>
      </c>
      <c r="I1086" s="12">
        <v>0.316</v>
      </c>
      <c r="J1086" s="12">
        <v>0.111</v>
      </c>
      <c r="K1086" s="12">
        <v>-8.1000000000000003E-2</v>
      </c>
      <c r="L1086" s="12">
        <v>0.17299999999999999</v>
      </c>
      <c r="M1086" s="12">
        <v>0.19800000000000001</v>
      </c>
      <c r="N1086" s="12">
        <v>6.8000000000000005E-2</v>
      </c>
      <c r="O1086" s="12">
        <v>8.2000000000000003E-2</v>
      </c>
      <c r="P1086" s="12">
        <v>2.5999999999999999E-2</v>
      </c>
      <c r="Q1086" s="12">
        <v>0.10199999999999999</v>
      </c>
      <c r="R1086" s="12">
        <v>-0.1057</v>
      </c>
      <c r="S1086" s="12">
        <v>0.26669999999999999</v>
      </c>
      <c r="T1086" s="12">
        <v>-3.32E-2</v>
      </c>
      <c r="U1086" s="12">
        <v>0.25130000000000002</v>
      </c>
      <c r="V1086" s="12">
        <v>-9.4899999999999998E-2</v>
      </c>
      <c r="W1086" s="12">
        <v>0.1583</v>
      </c>
      <c r="X1086" s="14">
        <f t="shared" si="65"/>
        <v>0.99903119495560122</v>
      </c>
      <c r="Y1086" s="14">
        <f t="shared" si="66"/>
        <v>1.4242115672097198</v>
      </c>
      <c r="Z1086" s="14">
        <f t="shared" si="67"/>
        <v>1.2488319128242913</v>
      </c>
      <c r="AA1086" s="16">
        <f t="shared" si="68"/>
        <v>4.424215969304357E-2</v>
      </c>
      <c r="AB1086" s="16"/>
      <c r="AC1086" s="2"/>
      <c r="AD1086" s="12"/>
      <c r="AE1086" s="12"/>
    </row>
    <row r="1087" spans="1:34" s="1" customFormat="1" x14ac:dyDescent="0.2">
      <c r="D1087" s="2"/>
      <c r="E1087" s="59"/>
      <c r="F1087" s="11"/>
      <c r="G1087" s="11"/>
      <c r="H1087" s="14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23" t="str">
        <f t="shared" si="65"/>
        <v xml:space="preserve"> </v>
      </c>
      <c r="Y1087" s="23" t="str">
        <f t="shared" si="66"/>
        <v xml:space="preserve"> </v>
      </c>
      <c r="Z1087" s="23" t="str">
        <f t="shared" si="67"/>
        <v xml:space="preserve"> </v>
      </c>
      <c r="AA1087" s="48" t="str">
        <f t="shared" si="68"/>
        <v xml:space="preserve"> </v>
      </c>
      <c r="AB1087" s="16"/>
      <c r="AC1087" s="2"/>
      <c r="AD1087" s="12"/>
      <c r="AE1087" s="12"/>
    </row>
    <row r="1088" spans="1:34" x14ac:dyDescent="0.2">
      <c r="E1088" s="60"/>
      <c r="F1088" s="25"/>
      <c r="G1088" s="30"/>
      <c r="H1088" s="19"/>
      <c r="I1088" s="19"/>
      <c r="J1088" s="19"/>
      <c r="K1088" s="19"/>
      <c r="L1088" s="19"/>
      <c r="M1088" s="19"/>
      <c r="N1088" s="19"/>
      <c r="O1088" s="19"/>
      <c r="P1088" s="19"/>
      <c r="Q1088" s="26"/>
      <c r="R1088" s="26"/>
      <c r="S1088" s="26"/>
      <c r="T1088" s="26"/>
      <c r="U1088" s="26"/>
      <c r="V1088" s="26"/>
      <c r="W1088" s="26"/>
      <c r="X1088" s="23" t="str">
        <f t="shared" si="65"/>
        <v xml:space="preserve"> </v>
      </c>
      <c r="Y1088" s="23" t="str">
        <f t="shared" si="66"/>
        <v xml:space="preserve"> </v>
      </c>
      <c r="Z1088" s="23" t="str">
        <f t="shared" si="67"/>
        <v xml:space="preserve"> </v>
      </c>
      <c r="AA1088" s="48" t="str">
        <f t="shared" si="68"/>
        <v xml:space="preserve"> </v>
      </c>
      <c r="AB1088" s="29"/>
      <c r="AD1088" s="33"/>
      <c r="AE1088" s="33"/>
      <c r="AG1088" s="33"/>
      <c r="AH1088" s="33"/>
    </row>
    <row r="1089" spans="1:38" x14ac:dyDescent="0.2">
      <c r="C1089" s="19" t="s">
        <v>1635</v>
      </c>
      <c r="D1089" s="20" t="s">
        <v>1636</v>
      </c>
      <c r="E1089" s="63">
        <v>2006</v>
      </c>
      <c r="F1089" s="30">
        <v>8</v>
      </c>
      <c r="G1089" s="30">
        <v>4</v>
      </c>
      <c r="H1089" s="23">
        <v>-0.24249999999999999</v>
      </c>
      <c r="I1089" s="26">
        <v>0.24129999999999999</v>
      </c>
      <c r="J1089" s="26">
        <v>5.2400000000000002E-2</v>
      </c>
      <c r="K1089" s="26">
        <v>-7.4099999999999999E-2</v>
      </c>
      <c r="L1089" s="26">
        <v>0.17510000000000001</v>
      </c>
      <c r="M1089" s="26">
        <v>9.2899999999999996E-2</v>
      </c>
      <c r="N1089" s="26">
        <v>-1.12E-2</v>
      </c>
      <c r="O1089" s="26">
        <v>3.56E-2</v>
      </c>
      <c r="P1089" s="26">
        <v>-2.4199999999999999E-2</v>
      </c>
      <c r="Q1089" s="26">
        <v>5.2499999999999998E-2</v>
      </c>
      <c r="R1089" s="26">
        <v>-9.69E-2</v>
      </c>
      <c r="S1089" s="26">
        <v>6.3299999999999995E-2</v>
      </c>
      <c r="T1089" s="26">
        <v>0.12</v>
      </c>
      <c r="U1089" s="26">
        <v>0.04</v>
      </c>
      <c r="V1089" s="26"/>
      <c r="W1089" s="26"/>
      <c r="X1089" s="23" t="str">
        <f t="shared" si="65"/>
        <v xml:space="preserve"> </v>
      </c>
      <c r="Y1089" s="23" t="str">
        <f t="shared" si="66"/>
        <v xml:space="preserve"> </v>
      </c>
      <c r="Z1089" s="23" t="str">
        <f t="shared" si="67"/>
        <v xml:space="preserve"> </v>
      </c>
      <c r="AA1089" s="48" t="str">
        <f t="shared" si="68"/>
        <v xml:space="preserve"> </v>
      </c>
      <c r="AB1089" s="27">
        <v>1.4E-2</v>
      </c>
      <c r="AC1089" s="20" t="s">
        <v>222</v>
      </c>
      <c r="AD1089" s="26"/>
      <c r="AE1089" s="26"/>
    </row>
    <row r="1090" spans="1:38" x14ac:dyDescent="0.2">
      <c r="E1090" s="63"/>
      <c r="F1090" s="30"/>
      <c r="G1090" s="30"/>
      <c r="H1090" s="23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3" t="str">
        <f t="shared" si="65"/>
        <v xml:space="preserve"> </v>
      </c>
      <c r="Y1090" s="23" t="str">
        <f t="shared" si="66"/>
        <v xml:space="preserve"> </v>
      </c>
      <c r="Z1090" s="23" t="str">
        <f t="shared" si="67"/>
        <v xml:space="preserve"> </v>
      </c>
      <c r="AA1090" s="48" t="str">
        <f t="shared" si="68"/>
        <v xml:space="preserve"> </v>
      </c>
      <c r="AB1090" s="27"/>
      <c r="AD1090" s="26"/>
      <c r="AE1090" s="26"/>
    </row>
    <row r="1091" spans="1:38" s="1" customFormat="1" x14ac:dyDescent="0.2">
      <c r="C1091" s="1" t="s">
        <v>704</v>
      </c>
      <c r="E1091" s="64"/>
      <c r="F1091" s="2"/>
      <c r="G1091" s="2"/>
      <c r="H1091" s="13">
        <v>-0.21229999999999999</v>
      </c>
      <c r="I1091" s="13">
        <v>0.27129999999999999</v>
      </c>
      <c r="J1091" s="13">
        <v>4.6399999999999997E-2</v>
      </c>
      <c r="K1091" s="13">
        <v>-5.7200000000000001E-2</v>
      </c>
      <c r="L1091" s="13">
        <v>0.15740000000000001</v>
      </c>
      <c r="M1091" s="13">
        <v>9.1899999999999996E-2</v>
      </c>
      <c r="N1091" s="13">
        <v>4.48E-2</v>
      </c>
      <c r="O1091" s="13">
        <v>7.5999999999999998E-2</v>
      </c>
      <c r="P1091" s="13">
        <v>-4.1000000000000003E-3</v>
      </c>
      <c r="Q1091" s="12">
        <v>3.5299999999999998E-2</v>
      </c>
      <c r="R1091" s="12">
        <v>-4.8899999999999999E-2</v>
      </c>
      <c r="S1091" s="12">
        <v>0.1144</v>
      </c>
      <c r="T1091" s="12">
        <v>0.05</v>
      </c>
      <c r="U1091" s="12"/>
      <c r="V1091" s="12"/>
      <c r="W1091" s="12"/>
      <c r="X1091" s="23" t="str">
        <f t="shared" si="65"/>
        <v xml:space="preserve"> </v>
      </c>
      <c r="Y1091" s="23" t="str">
        <f t="shared" si="66"/>
        <v xml:space="preserve"> </v>
      </c>
      <c r="Z1091" s="23" t="str">
        <f t="shared" si="67"/>
        <v xml:space="preserve"> </v>
      </c>
      <c r="AA1091" s="48" t="str">
        <f t="shared" si="68"/>
        <v xml:space="preserve"> </v>
      </c>
      <c r="AB1091" s="12"/>
      <c r="AC1091" s="18"/>
      <c r="AD1091" s="12"/>
      <c r="AE1091" s="18"/>
    </row>
    <row r="1092" spans="1:38" s="1" customFormat="1" x14ac:dyDescent="0.2">
      <c r="E1092" s="64"/>
      <c r="F1092" s="2"/>
      <c r="G1092" s="2"/>
      <c r="H1092" s="13"/>
      <c r="I1092" s="13"/>
      <c r="J1092" s="13"/>
      <c r="K1092" s="13"/>
      <c r="L1092" s="13"/>
      <c r="M1092" s="13"/>
      <c r="N1092" s="13"/>
      <c r="O1092" s="13"/>
      <c r="P1092" s="13"/>
      <c r="Q1092" s="12"/>
      <c r="R1092" s="12"/>
      <c r="S1092" s="12"/>
      <c r="T1092" s="12"/>
      <c r="U1092" s="12"/>
      <c r="V1092" s="12"/>
      <c r="W1092" s="12"/>
      <c r="X1092" s="23" t="str">
        <f t="shared" si="65"/>
        <v xml:space="preserve"> </v>
      </c>
      <c r="Y1092" s="23" t="str">
        <f t="shared" si="66"/>
        <v xml:space="preserve"> </v>
      </c>
      <c r="Z1092" s="23" t="str">
        <f t="shared" si="67"/>
        <v xml:space="preserve"> </v>
      </c>
      <c r="AA1092" s="48" t="str">
        <f t="shared" si="68"/>
        <v xml:space="preserve"> </v>
      </c>
      <c r="AB1092" s="12"/>
      <c r="AC1092" s="18"/>
      <c r="AD1092" s="12"/>
      <c r="AE1092" s="18"/>
    </row>
    <row r="1093" spans="1:38" s="1" customFormat="1" x14ac:dyDescent="0.2">
      <c r="A1093" s="19"/>
      <c r="B1093" s="19"/>
      <c r="E1093" s="64"/>
      <c r="F1093" s="2"/>
      <c r="G1093" s="20"/>
      <c r="H1093" s="13"/>
      <c r="I1093" s="13"/>
      <c r="J1093" s="13"/>
      <c r="K1093" s="13"/>
      <c r="L1093" s="13"/>
      <c r="M1093" s="13"/>
      <c r="N1093" s="13"/>
      <c r="O1093" s="13"/>
      <c r="P1093" s="13"/>
      <c r="Q1093" s="12"/>
      <c r="R1093" s="12"/>
      <c r="S1093" s="12"/>
      <c r="T1093" s="12"/>
      <c r="U1093" s="12"/>
      <c r="V1093" s="12"/>
      <c r="W1093" s="12"/>
      <c r="X1093" s="23" t="str">
        <f t="shared" si="65"/>
        <v xml:space="preserve"> </v>
      </c>
      <c r="Y1093" s="23" t="str">
        <f t="shared" si="66"/>
        <v xml:space="preserve"> </v>
      </c>
      <c r="Z1093" s="23" t="str">
        <f t="shared" si="67"/>
        <v xml:space="preserve"> </v>
      </c>
      <c r="AA1093" s="48" t="str">
        <f t="shared" si="68"/>
        <v xml:space="preserve"> </v>
      </c>
      <c r="AB1093" s="12"/>
      <c r="AC1093" s="18"/>
      <c r="AD1093" s="12"/>
      <c r="AE1093" s="18"/>
      <c r="AK1093" s="19"/>
      <c r="AL1093" s="19"/>
    </row>
    <row r="1094" spans="1:38" x14ac:dyDescent="0.2">
      <c r="C1094" s="19" t="s">
        <v>1126</v>
      </c>
      <c r="D1094" s="20" t="s">
        <v>1125</v>
      </c>
      <c r="E1094" s="60">
        <v>39216</v>
      </c>
      <c r="F1094" s="30">
        <v>4529</v>
      </c>
      <c r="G1094" s="30">
        <v>6</v>
      </c>
      <c r="H1094" s="28">
        <v>-0.54900000000000004</v>
      </c>
      <c r="I1094" s="28">
        <v>0.436</v>
      </c>
      <c r="J1094" s="28">
        <v>-1.0999999999999999E-2</v>
      </c>
      <c r="K1094" s="28">
        <v>-0.19</v>
      </c>
      <c r="L1094" s="28">
        <v>1.2E-2</v>
      </c>
      <c r="M1094" s="28">
        <v>0.29899999999999999</v>
      </c>
      <c r="N1094" s="28">
        <v>0.107</v>
      </c>
      <c r="O1094" s="28">
        <v>-2.5999999999999999E-2</v>
      </c>
      <c r="P1094" s="28">
        <v>5.1999999999999998E-2</v>
      </c>
      <c r="Q1094" s="26">
        <v>9.2700000000000005E-2</v>
      </c>
      <c r="R1094" s="26">
        <v>-0.14760000000000001</v>
      </c>
      <c r="S1094" s="26">
        <v>0.37019999999999997</v>
      </c>
      <c r="T1094" s="26">
        <v>0.39300000000000002</v>
      </c>
      <c r="U1094" s="26">
        <v>0.20899999999999999</v>
      </c>
      <c r="V1094" s="26">
        <v>-0.219</v>
      </c>
      <c r="W1094" s="26">
        <v>0.22800000000000001</v>
      </c>
      <c r="X1094" s="23">
        <f t="shared" si="65"/>
        <v>0.59470163200442783</v>
      </c>
      <c r="Y1094" s="23">
        <f t="shared" si="66"/>
        <v>1.4897295008454332</v>
      </c>
      <c r="Z1094" s="23">
        <f t="shared" si="67"/>
        <v>2.0372926131428204</v>
      </c>
      <c r="AA1094" s="48">
        <f t="shared" si="68"/>
        <v>2.9597465730720307E-2</v>
      </c>
      <c r="AB1094" s="26">
        <v>0.02</v>
      </c>
      <c r="AC1094" s="26" t="s">
        <v>11</v>
      </c>
      <c r="AD1094" s="26">
        <v>0.02</v>
      </c>
      <c r="AE1094" s="26" t="s">
        <v>11</v>
      </c>
    </row>
    <row r="1095" spans="1:38" x14ac:dyDescent="0.2">
      <c r="X1095" s="23" t="str">
        <f t="shared" si="65"/>
        <v xml:space="preserve"> </v>
      </c>
      <c r="Y1095" s="23" t="str">
        <f t="shared" si="66"/>
        <v xml:space="preserve"> </v>
      </c>
      <c r="Z1095" s="23" t="str">
        <f t="shared" si="67"/>
        <v xml:space="preserve"> </v>
      </c>
      <c r="AA1095" s="48" t="str">
        <f t="shared" si="68"/>
        <v xml:space="preserve"> </v>
      </c>
    </row>
    <row r="1096" spans="1:38" x14ac:dyDescent="0.2">
      <c r="C1096" s="19" t="s">
        <v>1111</v>
      </c>
      <c r="D1096" s="19"/>
      <c r="E1096" s="64"/>
      <c r="F1096" s="30"/>
      <c r="G1096" s="30"/>
      <c r="H1096" s="28"/>
      <c r="I1096" s="28"/>
      <c r="J1096" s="28"/>
      <c r="K1096" s="28"/>
      <c r="L1096" s="28"/>
      <c r="M1096" s="28"/>
      <c r="N1096" s="28"/>
      <c r="O1096" s="28"/>
      <c r="P1096" s="28"/>
      <c r="Q1096" s="26"/>
      <c r="R1096" s="26"/>
      <c r="S1096" s="26"/>
      <c r="T1096" s="26"/>
      <c r="U1096" s="26"/>
      <c r="V1096" s="26"/>
      <c r="W1096" s="26"/>
      <c r="X1096" s="23" t="str">
        <f t="shared" ref="X1096:X1159" si="69" xml:space="preserve">
IF(
COUNTBLANK(H1096:W1096)&gt;0," ",
((1+H1096)*(1+I1096)*(1+J1096)*(1+K1096)*(1+L1096)*(1+M1096)*(1+N1096)*(1+O1096)*(1+P1096)*(1+Q1096)*(1+R1096)*(1+S1096)*(1+T1096)*(1+U1096)*(1+V1096)*(1+W1096))-1
)</f>
        <v xml:space="preserve"> </v>
      </c>
      <c r="Y1096" s="23" t="str">
        <f t="shared" ref="Y1096:Y1159" si="70" xml:space="preserve">
IF(
COUNTBLANK(K1096:W1096)&gt;0," ",
((1+K1096)*(1+L1096)*(1+M1096)*(1+N1096)*(1+O1096)*(1+P1096)*(1+Q1096)*(1+R1096)*(1+S1096)*(1+T1096)*(1+U1096)*(1+V1096)*(1+W1096))-1
)</f>
        <v xml:space="preserve"> </v>
      </c>
      <c r="Z1096" s="23" t="str">
        <f t="shared" ref="Z1096:Z1159" si="71" xml:space="preserve">
IF(
COUNTBLANK(M1096:W1096)&gt;0," ",
((1+M1096)*(1+N1096)*(1+O1096)*(1+P1096)*(1+Q1096)*(1+R1096)*(1+S1096)*(1+T1096)*(1+U1096)*(1+V1096)*(1+W1096))-1
)</f>
        <v xml:space="preserve"> </v>
      </c>
      <c r="AA1096" s="48" t="str">
        <f t="shared" si="68"/>
        <v xml:space="preserve"> </v>
      </c>
      <c r="AB1096" s="26"/>
      <c r="AC1096" s="32"/>
      <c r="AD1096" s="26"/>
      <c r="AE1096" s="32"/>
    </row>
    <row r="1097" spans="1:38" x14ac:dyDescent="0.2">
      <c r="C1097" s="19" t="s">
        <v>1112</v>
      </c>
      <c r="D1097" s="19"/>
      <c r="E1097" s="64"/>
      <c r="F1097" s="30"/>
      <c r="G1097" s="30"/>
      <c r="H1097" s="28"/>
      <c r="I1097" s="28"/>
      <c r="J1097" s="28"/>
      <c r="K1097" s="28"/>
      <c r="L1097" s="28"/>
      <c r="M1097" s="28"/>
      <c r="N1097" s="28"/>
      <c r="O1097" s="28"/>
      <c r="P1097" s="28"/>
      <c r="Q1097" s="26"/>
      <c r="R1097" s="26"/>
      <c r="S1097" s="26"/>
      <c r="T1097" s="26"/>
      <c r="U1097" s="26"/>
      <c r="V1097" s="26"/>
      <c r="W1097" s="26"/>
      <c r="X1097" s="23" t="str">
        <f t="shared" si="69"/>
        <v xml:space="preserve"> </v>
      </c>
      <c r="Y1097" s="23" t="str">
        <f t="shared" si="70"/>
        <v xml:space="preserve"> </v>
      </c>
      <c r="Z1097" s="23" t="str">
        <f t="shared" si="71"/>
        <v xml:space="preserve"> </v>
      </c>
      <c r="AA1097" s="48" t="str">
        <f t="shared" si="68"/>
        <v xml:space="preserve"> </v>
      </c>
      <c r="AB1097" s="26"/>
      <c r="AC1097" s="32"/>
      <c r="AD1097" s="26"/>
      <c r="AE1097" s="32"/>
    </row>
    <row r="1098" spans="1:38" x14ac:dyDescent="0.2">
      <c r="C1098" s="19" t="s">
        <v>1113</v>
      </c>
      <c r="X1098" s="23" t="str">
        <f t="shared" si="69"/>
        <v xml:space="preserve"> </v>
      </c>
      <c r="Y1098" s="23" t="str">
        <f t="shared" si="70"/>
        <v xml:space="preserve"> </v>
      </c>
      <c r="Z1098" s="23" t="str">
        <f t="shared" si="71"/>
        <v xml:space="preserve"> </v>
      </c>
      <c r="AA1098" s="48" t="str">
        <f t="shared" si="68"/>
        <v xml:space="preserve"> </v>
      </c>
    </row>
    <row r="1099" spans="1:38" x14ac:dyDescent="0.2">
      <c r="C1099" s="19" t="s">
        <v>1115</v>
      </c>
      <c r="D1099" s="19"/>
      <c r="E1099" s="64"/>
      <c r="F1099" s="30"/>
      <c r="G1099" s="30"/>
      <c r="H1099" s="28"/>
      <c r="I1099" s="28"/>
      <c r="J1099" s="28"/>
      <c r="K1099" s="28"/>
      <c r="L1099" s="28"/>
      <c r="M1099" s="28"/>
      <c r="N1099" s="28"/>
      <c r="O1099" s="28"/>
      <c r="P1099" s="28"/>
      <c r="Q1099" s="26"/>
      <c r="R1099" s="26"/>
      <c r="S1099" s="26"/>
      <c r="T1099" s="26"/>
      <c r="U1099" s="26"/>
      <c r="V1099" s="26"/>
      <c r="W1099" s="26"/>
      <c r="X1099" s="23" t="str">
        <f t="shared" si="69"/>
        <v xml:space="preserve"> </v>
      </c>
      <c r="Y1099" s="23" t="str">
        <f t="shared" si="70"/>
        <v xml:space="preserve"> </v>
      </c>
      <c r="Z1099" s="23" t="str">
        <f t="shared" si="71"/>
        <v xml:space="preserve"> </v>
      </c>
      <c r="AA1099" s="48" t="str">
        <f t="shared" si="68"/>
        <v xml:space="preserve"> </v>
      </c>
      <c r="AB1099" s="26"/>
      <c r="AC1099" s="32"/>
      <c r="AD1099" s="26"/>
      <c r="AE1099" s="32"/>
    </row>
    <row r="1100" spans="1:38" x14ac:dyDescent="0.2">
      <c r="D1100" s="19"/>
      <c r="E1100" s="64"/>
      <c r="F1100" s="30"/>
      <c r="G1100" s="30"/>
      <c r="H1100" s="28"/>
      <c r="I1100" s="28"/>
      <c r="J1100" s="28"/>
      <c r="K1100" s="28"/>
      <c r="L1100" s="28"/>
      <c r="M1100" s="28"/>
      <c r="N1100" s="28"/>
      <c r="O1100" s="28"/>
      <c r="P1100" s="28"/>
      <c r="Q1100" s="26"/>
      <c r="R1100" s="26"/>
      <c r="S1100" s="26"/>
      <c r="T1100" s="26"/>
      <c r="U1100" s="26"/>
      <c r="V1100" s="26"/>
      <c r="W1100" s="26"/>
      <c r="X1100" s="23" t="str">
        <f t="shared" si="69"/>
        <v xml:space="preserve"> </v>
      </c>
      <c r="Y1100" s="23" t="str">
        <f t="shared" si="70"/>
        <v xml:space="preserve"> </v>
      </c>
      <c r="Z1100" s="23" t="str">
        <f t="shared" si="71"/>
        <v xml:space="preserve"> </v>
      </c>
      <c r="AA1100" s="48" t="str">
        <f t="shared" si="68"/>
        <v xml:space="preserve"> </v>
      </c>
      <c r="AB1100" s="26"/>
      <c r="AC1100" s="32"/>
      <c r="AD1100" s="26"/>
      <c r="AE1100" s="32"/>
    </row>
    <row r="1101" spans="1:38" x14ac:dyDescent="0.2">
      <c r="C1101" s="19" t="s">
        <v>1513</v>
      </c>
      <c r="D1101" s="19"/>
      <c r="E1101" s="60">
        <v>43591</v>
      </c>
      <c r="F1101" s="30"/>
      <c r="G1101" s="30"/>
      <c r="H1101" s="28"/>
      <c r="I1101" s="28"/>
      <c r="J1101" s="28"/>
      <c r="K1101" s="28"/>
      <c r="L1101" s="28"/>
      <c r="M1101" s="28"/>
      <c r="N1101" s="28"/>
      <c r="O1101" s="28"/>
      <c r="P1101" s="28"/>
      <c r="Q1101" s="26"/>
      <c r="R1101" s="26"/>
      <c r="S1101" s="26"/>
      <c r="T1101" s="26"/>
      <c r="U1101" s="26"/>
      <c r="V1101" s="26"/>
      <c r="W1101" s="26"/>
      <c r="X1101" s="23" t="str">
        <f t="shared" si="69"/>
        <v xml:space="preserve"> </v>
      </c>
      <c r="Y1101" s="23" t="str">
        <f t="shared" si="70"/>
        <v xml:space="preserve"> </v>
      </c>
      <c r="Z1101" s="23" t="str">
        <f t="shared" si="71"/>
        <v xml:space="preserve"> </v>
      </c>
      <c r="AA1101" s="48" t="str">
        <f t="shared" si="68"/>
        <v xml:space="preserve"> </v>
      </c>
      <c r="AB1101" s="26"/>
      <c r="AC1101" s="32"/>
      <c r="AD1101" s="26"/>
      <c r="AE1101" s="32"/>
    </row>
    <row r="1102" spans="1:38" x14ac:dyDescent="0.2">
      <c r="C1102" s="19" t="s">
        <v>1514</v>
      </c>
      <c r="D1102" s="20" t="s">
        <v>1515</v>
      </c>
      <c r="E1102" s="60"/>
      <c r="F1102" s="30"/>
      <c r="G1102" s="30"/>
      <c r="H1102" s="28"/>
      <c r="I1102" s="28"/>
      <c r="J1102" s="28"/>
      <c r="K1102" s="28"/>
      <c r="L1102" s="28"/>
      <c r="M1102" s="28"/>
      <c r="N1102" s="28"/>
      <c r="O1102" s="28"/>
      <c r="P1102" s="28"/>
      <c r="Q1102" s="26"/>
      <c r="R1102" s="26"/>
      <c r="S1102" s="26"/>
      <c r="T1102" s="26"/>
      <c r="U1102" s="26"/>
      <c r="V1102" s="26"/>
      <c r="W1102" s="26"/>
      <c r="X1102" s="23" t="str">
        <f t="shared" si="69"/>
        <v xml:space="preserve"> </v>
      </c>
      <c r="Y1102" s="23" t="str">
        <f t="shared" si="70"/>
        <v xml:space="preserve"> </v>
      </c>
      <c r="Z1102" s="23" t="str">
        <f t="shared" si="71"/>
        <v xml:space="preserve"> </v>
      </c>
      <c r="AA1102" s="48" t="str">
        <f t="shared" si="68"/>
        <v xml:space="preserve"> </v>
      </c>
      <c r="AB1102" s="26">
        <v>7.4999999999999997E-3</v>
      </c>
      <c r="AC1102" s="32"/>
      <c r="AD1102" s="26"/>
      <c r="AE1102" s="32"/>
    </row>
    <row r="1103" spans="1:38" x14ac:dyDescent="0.2">
      <c r="D1103" s="19"/>
      <c r="E1103" s="64"/>
      <c r="F1103" s="30"/>
      <c r="G1103" s="30"/>
      <c r="H1103" s="28"/>
      <c r="I1103" s="28"/>
      <c r="J1103" s="28"/>
      <c r="K1103" s="28"/>
      <c r="L1103" s="28"/>
      <c r="M1103" s="28"/>
      <c r="N1103" s="28"/>
      <c r="O1103" s="28"/>
      <c r="P1103" s="28"/>
      <c r="Q1103" s="26"/>
      <c r="R1103" s="26"/>
      <c r="S1103" s="26"/>
      <c r="T1103" s="26"/>
      <c r="U1103" s="26"/>
      <c r="V1103" s="26"/>
      <c r="W1103" s="26"/>
      <c r="X1103" s="23" t="str">
        <f t="shared" si="69"/>
        <v xml:space="preserve"> </v>
      </c>
      <c r="Y1103" s="23" t="str">
        <f t="shared" si="70"/>
        <v xml:space="preserve"> </v>
      </c>
      <c r="Z1103" s="23" t="str">
        <f t="shared" si="71"/>
        <v xml:space="preserve"> </v>
      </c>
      <c r="AA1103" s="48" t="str">
        <f t="shared" si="68"/>
        <v xml:space="preserve"> </v>
      </c>
      <c r="AB1103" s="26"/>
      <c r="AC1103" s="32"/>
      <c r="AD1103" s="26"/>
      <c r="AE1103" s="32"/>
    </row>
    <row r="1104" spans="1:38" x14ac:dyDescent="0.2">
      <c r="A1104" s="1" t="s">
        <v>1408</v>
      </c>
      <c r="D1104" s="19"/>
      <c r="E1104" s="64"/>
      <c r="F1104" s="30"/>
      <c r="G1104" s="30"/>
      <c r="H1104" s="28"/>
      <c r="I1104" s="28"/>
      <c r="J1104" s="28"/>
      <c r="K1104" s="28"/>
      <c r="L1104" s="28"/>
      <c r="M1104" s="28"/>
      <c r="N1104" s="28"/>
      <c r="O1104" s="28"/>
      <c r="P1104" s="28"/>
      <c r="Q1104" s="26"/>
      <c r="R1104" s="26"/>
      <c r="S1104" s="26"/>
      <c r="T1104" s="26"/>
      <c r="U1104" s="26"/>
      <c r="V1104" s="26"/>
      <c r="W1104" s="26"/>
      <c r="X1104" s="23" t="str">
        <f t="shared" si="69"/>
        <v xml:space="preserve"> </v>
      </c>
      <c r="Y1104" s="23" t="str">
        <f t="shared" si="70"/>
        <v xml:space="preserve"> </v>
      </c>
      <c r="Z1104" s="23" t="str">
        <f t="shared" si="71"/>
        <v xml:space="preserve"> </v>
      </c>
      <c r="AA1104" s="48" t="str">
        <f t="shared" si="68"/>
        <v xml:space="preserve"> </v>
      </c>
      <c r="AB1104" s="26"/>
      <c r="AC1104" s="32"/>
      <c r="AD1104" s="26"/>
      <c r="AE1104" s="32"/>
    </row>
    <row r="1105" spans="1:36" x14ac:dyDescent="0.2">
      <c r="D1105" s="19"/>
      <c r="E1105" s="64"/>
      <c r="F1105" s="30"/>
      <c r="G1105" s="30"/>
      <c r="H1105" s="28"/>
      <c r="I1105" s="28"/>
      <c r="J1105" s="28"/>
      <c r="K1105" s="28"/>
      <c r="L1105" s="28"/>
      <c r="M1105" s="28"/>
      <c r="N1105" s="28"/>
      <c r="O1105" s="28"/>
      <c r="P1105" s="28"/>
      <c r="Q1105" s="26"/>
      <c r="R1105" s="26"/>
      <c r="S1105" s="26"/>
      <c r="T1105" s="26"/>
      <c r="U1105" s="26"/>
      <c r="V1105" s="26"/>
      <c r="W1105" s="26"/>
      <c r="X1105" s="23" t="str">
        <f t="shared" si="69"/>
        <v xml:space="preserve"> </v>
      </c>
      <c r="Y1105" s="23" t="str">
        <f t="shared" si="70"/>
        <v xml:space="preserve"> </v>
      </c>
      <c r="Z1105" s="23" t="str">
        <f t="shared" si="71"/>
        <v xml:space="preserve"> </v>
      </c>
      <c r="AA1105" s="48" t="str">
        <f t="shared" si="68"/>
        <v xml:space="preserve"> </v>
      </c>
      <c r="AB1105" s="26"/>
      <c r="AC1105" s="32"/>
      <c r="AD1105" s="26"/>
      <c r="AE1105" s="32"/>
    </row>
    <row r="1106" spans="1:36" x14ac:dyDescent="0.2">
      <c r="C1106" s="19" t="s">
        <v>1409</v>
      </c>
      <c r="E1106" s="60">
        <v>41632</v>
      </c>
      <c r="F1106" s="30"/>
      <c r="G1106" s="30">
        <v>4</v>
      </c>
      <c r="H1106" s="28"/>
      <c r="I1106" s="28"/>
      <c r="J1106" s="28"/>
      <c r="K1106" s="28"/>
      <c r="L1106" s="28"/>
      <c r="M1106" s="28"/>
      <c r="N1106" s="28">
        <v>7.8700000000000006E-2</v>
      </c>
      <c r="O1106" s="28">
        <v>-3.7000000000000002E-3</v>
      </c>
      <c r="P1106" s="28">
        <v>8.3199999999999996E-2</v>
      </c>
      <c r="Q1106" s="26">
        <v>5.62E-2</v>
      </c>
      <c r="R1106" s="26">
        <v>-9.4399999999999998E-2</v>
      </c>
      <c r="S1106" s="26"/>
      <c r="T1106" s="26"/>
      <c r="U1106" s="26"/>
      <c r="V1106" s="26"/>
      <c r="W1106" s="26"/>
      <c r="X1106" s="23" t="str">
        <f t="shared" si="69"/>
        <v xml:space="preserve"> </v>
      </c>
      <c r="Y1106" s="23" t="str">
        <f t="shared" si="70"/>
        <v xml:space="preserve"> </v>
      </c>
      <c r="Z1106" s="23" t="str">
        <f t="shared" si="71"/>
        <v xml:space="preserve"> </v>
      </c>
      <c r="AA1106" s="48" t="str">
        <f t="shared" si="68"/>
        <v xml:space="preserve"> </v>
      </c>
      <c r="AB1106" s="26">
        <v>2.2100000000000002E-2</v>
      </c>
      <c r="AC1106" s="32"/>
      <c r="AD1106" s="26">
        <v>2.2100000000000002E-2</v>
      </c>
      <c r="AE1106" s="26" t="s">
        <v>11</v>
      </c>
    </row>
    <row r="1107" spans="1:36" x14ac:dyDescent="0.2">
      <c r="C1107" s="19" t="s">
        <v>1410</v>
      </c>
      <c r="D1107" s="19"/>
      <c r="E1107" s="60">
        <v>43083</v>
      </c>
      <c r="F1107" s="30"/>
      <c r="G1107" s="30">
        <v>4</v>
      </c>
      <c r="H1107" s="28"/>
      <c r="I1107" s="28">
        <v>0.17519999999999999</v>
      </c>
      <c r="J1107" s="28">
        <v>8.1699999999999995E-2</v>
      </c>
      <c r="K1107" s="28">
        <v>-0.1105</v>
      </c>
      <c r="L1107" s="28">
        <v>8.0100000000000005E-2</v>
      </c>
      <c r="M1107" s="28">
        <v>8.4500000000000006E-2</v>
      </c>
      <c r="N1107" s="28">
        <v>6.0699999999999997E-2</v>
      </c>
      <c r="O1107" s="28">
        <v>3.2500000000000001E-2</v>
      </c>
      <c r="P1107" s="28">
        <v>-6.0100000000000001E-2</v>
      </c>
      <c r="Q1107" s="26">
        <v>4.3499999999999997E-2</v>
      </c>
      <c r="R1107" s="26">
        <v>-0.1099</v>
      </c>
      <c r="S1107" s="26"/>
      <c r="T1107" s="26"/>
      <c r="U1107" s="26"/>
      <c r="V1107" s="26"/>
      <c r="W1107" s="26"/>
      <c r="X1107" s="23" t="str">
        <f t="shared" si="69"/>
        <v xml:space="preserve"> </v>
      </c>
      <c r="Y1107" s="23" t="str">
        <f t="shared" si="70"/>
        <v xml:space="preserve"> </v>
      </c>
      <c r="Z1107" s="23" t="str">
        <f t="shared" si="71"/>
        <v xml:space="preserve"> </v>
      </c>
      <c r="AA1107" s="48" t="str">
        <f t="shared" si="68"/>
        <v xml:space="preserve"> </v>
      </c>
      <c r="AB1107" s="26">
        <v>2.4500000000000001E-2</v>
      </c>
      <c r="AC1107" s="19"/>
      <c r="AD1107" s="26">
        <v>2.4500000000000001E-2</v>
      </c>
      <c r="AE1107" s="26" t="s">
        <v>11</v>
      </c>
    </row>
    <row r="1108" spans="1:36" x14ac:dyDescent="0.2">
      <c r="C1108" s="19" t="s">
        <v>1411</v>
      </c>
      <c r="D1108" s="19"/>
      <c r="E1108" s="64"/>
      <c r="F1108" s="30">
        <v>136</v>
      </c>
      <c r="G1108" s="30">
        <v>3</v>
      </c>
      <c r="H1108" s="28"/>
      <c r="I1108" s="28"/>
      <c r="J1108" s="28"/>
      <c r="K1108" s="28"/>
      <c r="L1108" s="28"/>
      <c r="M1108" s="28"/>
      <c r="N1108" s="28"/>
      <c r="O1108" s="28"/>
      <c r="P1108" s="28">
        <v>1.32E-2</v>
      </c>
      <c r="Q1108" s="26">
        <v>1.1900000000000001E-2</v>
      </c>
      <c r="R1108" s="26">
        <v>-6.4500000000000002E-2</v>
      </c>
      <c r="S1108" s="26"/>
      <c r="T1108" s="26"/>
      <c r="U1108" s="26"/>
      <c r="V1108" s="26"/>
      <c r="W1108" s="26"/>
      <c r="X1108" s="23" t="str">
        <f t="shared" si="69"/>
        <v xml:space="preserve"> </v>
      </c>
      <c r="Y1108" s="23" t="str">
        <f t="shared" si="70"/>
        <v xml:space="preserve"> </v>
      </c>
      <c r="Z1108" s="23" t="str">
        <f t="shared" si="71"/>
        <v xml:space="preserve"> </v>
      </c>
      <c r="AA1108" s="48" t="str">
        <f t="shared" si="68"/>
        <v xml:space="preserve"> </v>
      </c>
      <c r="AB1108" s="26">
        <v>1.8599999999999998E-2</v>
      </c>
      <c r="AC1108" s="32"/>
      <c r="AD1108" s="26">
        <v>1.8599999999999998E-2</v>
      </c>
      <c r="AE1108" s="26" t="s">
        <v>11</v>
      </c>
    </row>
    <row r="1109" spans="1:36" x14ac:dyDescent="0.2">
      <c r="C1109" s="19" t="s">
        <v>1412</v>
      </c>
      <c r="D1109" s="19"/>
      <c r="E1109" s="64"/>
      <c r="F1109" s="30"/>
      <c r="G1109" s="30"/>
      <c r="H1109" s="28"/>
      <c r="I1109" s="28">
        <v>0.2079</v>
      </c>
      <c r="J1109" s="28">
        <v>6.3600000000000004E-2</v>
      </c>
      <c r="K1109" s="28">
        <v>-9.6199999999999994E-2</v>
      </c>
      <c r="L1109" s="28">
        <v>0.1207</v>
      </c>
      <c r="M1109" s="28">
        <v>0.13880000000000001</v>
      </c>
      <c r="N1109" s="28">
        <v>1.7299999999999999E-2</v>
      </c>
      <c r="O1109" s="28">
        <v>7.1999999999999995E-2</v>
      </c>
      <c r="P1109" s="28">
        <v>1.83E-2</v>
      </c>
      <c r="Q1109" s="26">
        <v>7.7100000000000002E-2</v>
      </c>
      <c r="R1109" s="26">
        <v>-9.5200000000000007E-2</v>
      </c>
      <c r="S1109" s="26"/>
      <c r="T1109" s="26"/>
      <c r="U1109" s="26"/>
      <c r="V1109" s="26"/>
      <c r="W1109" s="26"/>
      <c r="X1109" s="23" t="str">
        <f t="shared" si="69"/>
        <v xml:space="preserve"> </v>
      </c>
      <c r="Y1109" s="23" t="str">
        <f t="shared" si="70"/>
        <v xml:space="preserve"> </v>
      </c>
      <c r="Z1109" s="23" t="str">
        <f t="shared" si="71"/>
        <v xml:space="preserve"> </v>
      </c>
      <c r="AA1109" s="48" t="str">
        <f t="shared" si="68"/>
        <v xml:space="preserve"> </v>
      </c>
      <c r="AB1109" s="26">
        <v>3.09E-2</v>
      </c>
      <c r="AC1109" s="26" t="s">
        <v>256</v>
      </c>
      <c r="AD1109" s="26">
        <v>3.09E-2</v>
      </c>
      <c r="AE1109" s="26" t="s">
        <v>11</v>
      </c>
    </row>
    <row r="1110" spans="1:36" x14ac:dyDescent="0.2">
      <c r="C1110" s="19" t="s">
        <v>1413</v>
      </c>
      <c r="D1110" s="19"/>
      <c r="E1110" s="64"/>
      <c r="F1110" s="30"/>
      <c r="G1110" s="30">
        <v>5</v>
      </c>
      <c r="H1110" s="28"/>
      <c r="I1110" s="28">
        <v>0.23369999999999999</v>
      </c>
      <c r="J1110" s="28">
        <v>8.1699999999999995E-2</v>
      </c>
      <c r="K1110" s="28">
        <v>-0.11509999999999999</v>
      </c>
      <c r="L1110" s="28">
        <v>0.15359999999999999</v>
      </c>
      <c r="M1110" s="28">
        <v>0.188</v>
      </c>
      <c r="N1110" s="28">
        <v>2.5600000000000001E-2</v>
      </c>
      <c r="O1110" s="28">
        <v>0.1179</v>
      </c>
      <c r="P1110" s="28">
        <v>3.2599999999999997E-2</v>
      </c>
      <c r="Q1110" s="26">
        <v>0.12</v>
      </c>
      <c r="R1110" s="26">
        <v>-0.1497</v>
      </c>
      <c r="S1110" s="26"/>
      <c r="T1110" s="26"/>
      <c r="U1110" s="26"/>
      <c r="V1110" s="26"/>
      <c r="W1110" s="26"/>
      <c r="X1110" s="23" t="str">
        <f t="shared" si="69"/>
        <v xml:space="preserve"> </v>
      </c>
      <c r="Y1110" s="23" t="str">
        <f t="shared" si="70"/>
        <v xml:space="preserve"> </v>
      </c>
      <c r="Z1110" s="23" t="str">
        <f t="shared" si="71"/>
        <v xml:space="preserve"> </v>
      </c>
      <c r="AA1110" s="48" t="str">
        <f t="shared" si="68"/>
        <v xml:space="preserve"> </v>
      </c>
      <c r="AB1110" s="26">
        <v>3.3099999999999997E-2</v>
      </c>
      <c r="AC1110" s="32"/>
      <c r="AD1110" s="26">
        <v>3.3099999999999997E-2</v>
      </c>
      <c r="AE1110" s="26" t="s">
        <v>11</v>
      </c>
    </row>
    <row r="1111" spans="1:36" x14ac:dyDescent="0.2">
      <c r="C1111" s="19" t="s">
        <v>1418</v>
      </c>
      <c r="D1111" s="19"/>
      <c r="E1111" s="60">
        <v>39283</v>
      </c>
      <c r="F1111" s="30"/>
      <c r="G1111" s="30"/>
      <c r="H1111" s="28"/>
      <c r="I1111" s="28">
        <v>0.3407</v>
      </c>
      <c r="J1111" s="28">
        <v>0.1255</v>
      </c>
      <c r="K1111" s="28">
        <v>-9.9000000000000005E-2</v>
      </c>
      <c r="L1111" s="28">
        <v>8.3500000000000005E-2</v>
      </c>
      <c r="M1111" s="28">
        <v>7.7100000000000002E-2</v>
      </c>
      <c r="N1111" s="28">
        <v>7.9699999999999993E-2</v>
      </c>
      <c r="O1111" s="28">
        <v>1.4E-2</v>
      </c>
      <c r="P1111" s="28">
        <v>1.38E-2</v>
      </c>
      <c r="Q1111" s="26">
        <v>6.0100000000000001E-2</v>
      </c>
      <c r="R1111" s="26">
        <v>-0.16700000000000001</v>
      </c>
      <c r="S1111" s="26"/>
      <c r="T1111" s="26"/>
      <c r="U1111" s="26"/>
      <c r="V1111" s="26"/>
      <c r="W1111" s="26"/>
      <c r="X1111" s="23" t="str">
        <f t="shared" si="69"/>
        <v xml:space="preserve"> </v>
      </c>
      <c r="Y1111" s="23" t="str">
        <f t="shared" si="70"/>
        <v xml:space="preserve"> </v>
      </c>
      <c r="Z1111" s="23" t="str">
        <f t="shared" si="71"/>
        <v xml:space="preserve"> </v>
      </c>
      <c r="AA1111" s="48" t="str">
        <f t="shared" si="68"/>
        <v xml:space="preserve"> </v>
      </c>
      <c r="AB1111" s="26">
        <v>2.9100000000000001E-2</v>
      </c>
      <c r="AC1111" s="26" t="s">
        <v>11</v>
      </c>
      <c r="AD1111" s="26">
        <v>2.9100000000000001E-2</v>
      </c>
      <c r="AE1111" s="26" t="s">
        <v>11</v>
      </c>
    </row>
    <row r="1112" spans="1:36" x14ac:dyDescent="0.2">
      <c r="C1112" s="19" t="s">
        <v>16</v>
      </c>
      <c r="D1112" s="20" t="s">
        <v>193</v>
      </c>
      <c r="E1112" s="59">
        <v>32534</v>
      </c>
      <c r="F1112" s="30">
        <v>4045</v>
      </c>
      <c r="G1112" s="30">
        <v>5</v>
      </c>
      <c r="H1112" s="23">
        <v>-0.29899999999999999</v>
      </c>
      <c r="I1112" s="26">
        <v>0.42599999999999999</v>
      </c>
      <c r="J1112" s="26">
        <v>0.158</v>
      </c>
      <c r="K1112" s="26">
        <v>-0.1</v>
      </c>
      <c r="L1112" s="26">
        <v>8.8999999999999996E-2</v>
      </c>
      <c r="M1112" s="26">
        <v>0.14299999999999999</v>
      </c>
      <c r="N1112" s="26">
        <v>0.10299999999999999</v>
      </c>
      <c r="O1112" s="26">
        <v>1.2999999999999999E-2</v>
      </c>
      <c r="P1112" s="26">
        <v>2.1299999999999999E-2</v>
      </c>
      <c r="Q1112" s="26">
        <v>4.7600000000000003E-2</v>
      </c>
      <c r="R1112" s="26">
        <v>-0.14169999999999999</v>
      </c>
      <c r="S1112" s="26">
        <v>0.2576</v>
      </c>
      <c r="T1112" s="26">
        <v>0.33700000000000002</v>
      </c>
      <c r="U1112" s="26">
        <v>3.9699999999999999E-2</v>
      </c>
      <c r="V1112" s="26">
        <v>-0.183</v>
      </c>
      <c r="W1112" s="26"/>
      <c r="X1112" s="23" t="str">
        <f t="shared" si="69"/>
        <v xml:space="preserve"> </v>
      </c>
      <c r="Y1112" s="23" t="str">
        <f t="shared" si="70"/>
        <v xml:space="preserve"> </v>
      </c>
      <c r="Z1112" s="23" t="str">
        <f t="shared" si="71"/>
        <v xml:space="preserve"> </v>
      </c>
      <c r="AA1112" s="48" t="str">
        <f t="shared" si="68"/>
        <v xml:space="preserve"> </v>
      </c>
      <c r="AB1112" s="28">
        <v>1.8200000000000001E-2</v>
      </c>
      <c r="AC1112" s="20" t="s">
        <v>211</v>
      </c>
      <c r="AD1112" s="26">
        <v>2.0400000000000001E-2</v>
      </c>
      <c r="AE1112" s="26" t="s">
        <v>11</v>
      </c>
    </row>
    <row r="1113" spans="1:36" x14ac:dyDescent="0.2">
      <c r="C1113" s="19" t="s">
        <v>1423</v>
      </c>
      <c r="E1113" s="59"/>
      <c r="F1113" s="30"/>
      <c r="G1113" s="30">
        <v>4</v>
      </c>
      <c r="H1113" s="23"/>
      <c r="I1113" s="26">
        <v>0.16139999999999999</v>
      </c>
      <c r="J1113" s="26">
        <v>3.9100000000000003E-2</v>
      </c>
      <c r="K1113" s="26">
        <v>-1.6199999999999999E-2</v>
      </c>
      <c r="L1113" s="26">
        <v>9.6500000000000002E-2</v>
      </c>
      <c r="M1113" s="26">
        <v>0.1014</v>
      </c>
      <c r="N1113" s="26">
        <v>3.95E-2</v>
      </c>
      <c r="O1113" s="26">
        <v>2.7199999999999998E-2</v>
      </c>
      <c r="P1113" s="26">
        <v>1.95E-2</v>
      </c>
      <c r="Q1113" s="26">
        <v>4.5699999999999998E-2</v>
      </c>
      <c r="R1113" s="26">
        <v>-7.0199999999999999E-2</v>
      </c>
      <c r="S1113" s="26"/>
      <c r="T1113" s="26"/>
      <c r="U1113" s="26"/>
      <c r="V1113" s="26"/>
      <c r="W1113" s="26"/>
      <c r="X1113" s="23" t="str">
        <f t="shared" si="69"/>
        <v xml:space="preserve"> </v>
      </c>
      <c r="Y1113" s="23" t="str">
        <f t="shared" si="70"/>
        <v xml:space="preserve"> </v>
      </c>
      <c r="Z1113" s="23" t="str">
        <f t="shared" si="71"/>
        <v xml:space="preserve"> </v>
      </c>
      <c r="AA1113" s="48" t="str">
        <f t="shared" si="68"/>
        <v xml:space="preserve"> </v>
      </c>
      <c r="AB1113" s="28">
        <v>1.9699999999999999E-2</v>
      </c>
      <c r="AC1113" s="20" t="s">
        <v>11</v>
      </c>
      <c r="AD1113" s="26">
        <v>1.9699999999999999E-2</v>
      </c>
      <c r="AE1113" s="26"/>
    </row>
    <row r="1114" spans="1:36" x14ac:dyDescent="0.2">
      <c r="A1114" s="4"/>
      <c r="B1114" s="4"/>
      <c r="C1114" s="4" t="s">
        <v>28</v>
      </c>
      <c r="D1114" s="5" t="s">
        <v>40</v>
      </c>
      <c r="E1114" s="57">
        <v>36840</v>
      </c>
      <c r="F1114" s="6">
        <v>3076</v>
      </c>
      <c r="G1114" s="6">
        <v>4</v>
      </c>
      <c r="H1114" s="7">
        <v>-6.9000000000000006E-2</v>
      </c>
      <c r="I1114" s="8">
        <v>0.16800000000000001</v>
      </c>
      <c r="J1114" s="8">
        <v>4.4999999999999998E-2</v>
      </c>
      <c r="K1114" s="8">
        <v>-8.9999999999999993E-3</v>
      </c>
      <c r="L1114" s="8">
        <v>0.10100000000000001</v>
      </c>
      <c r="M1114" s="8">
        <v>0.109</v>
      </c>
      <c r="N1114" s="8">
        <v>4.2000000000000003E-2</v>
      </c>
      <c r="O1114" s="8">
        <v>2.8500000000000001E-2</v>
      </c>
      <c r="P1114" s="8">
        <v>2.3599999999999999E-2</v>
      </c>
      <c r="Q1114" s="8">
        <v>4.8099999999999997E-2</v>
      </c>
      <c r="R1114" s="8">
        <v>-6.4000000000000001E-2</v>
      </c>
      <c r="S1114" s="8">
        <v>7.85E-2</v>
      </c>
      <c r="T1114" s="8">
        <v>-4.2599999999999999E-2</v>
      </c>
      <c r="U1114" s="8">
        <v>7.17E-2</v>
      </c>
      <c r="V1114" s="8"/>
      <c r="W1114" s="8"/>
      <c r="X1114" s="23" t="str">
        <f t="shared" si="69"/>
        <v xml:space="preserve"> </v>
      </c>
      <c r="Y1114" s="23" t="str">
        <f t="shared" si="70"/>
        <v xml:space="preserve"> </v>
      </c>
      <c r="Z1114" s="23" t="str">
        <f t="shared" si="71"/>
        <v xml:space="preserve"> </v>
      </c>
      <c r="AA1114" s="48" t="str">
        <f t="shared" si="68"/>
        <v xml:space="preserve"> </v>
      </c>
      <c r="AB1114" s="8">
        <v>1.41E-2</v>
      </c>
      <c r="AC1114" s="5" t="s">
        <v>11</v>
      </c>
      <c r="AD1114" s="8">
        <v>1.41E-2</v>
      </c>
      <c r="AE1114" s="26" t="s">
        <v>11</v>
      </c>
      <c r="AF1114" s="4"/>
      <c r="AG1114" s="4"/>
      <c r="AH1114" s="4"/>
      <c r="AI1114" s="4"/>
      <c r="AJ1114" s="4"/>
    </row>
    <row r="1115" spans="1:36" x14ac:dyDescent="0.2">
      <c r="A1115" s="4"/>
      <c r="B1115" s="4"/>
      <c r="C1115" s="4"/>
      <c r="D1115" s="5"/>
      <c r="E1115" s="57"/>
      <c r="F1115" s="6"/>
      <c r="G1115" s="6"/>
      <c r="H1115" s="7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23" t="str">
        <f t="shared" si="69"/>
        <v xml:space="preserve"> </v>
      </c>
      <c r="Y1115" s="23" t="str">
        <f t="shared" si="70"/>
        <v xml:space="preserve"> </v>
      </c>
      <c r="Z1115" s="23" t="str">
        <f t="shared" si="71"/>
        <v xml:space="preserve"> </v>
      </c>
      <c r="AA1115" s="48" t="str">
        <f t="shared" si="68"/>
        <v xml:space="preserve"> </v>
      </c>
      <c r="AB1115" s="8"/>
      <c r="AC1115" s="5"/>
      <c r="AD1115" s="8"/>
      <c r="AE1115" s="26"/>
      <c r="AF1115" s="4"/>
      <c r="AG1115" s="4"/>
      <c r="AH1115" s="4"/>
      <c r="AI1115" s="4"/>
      <c r="AJ1115" s="4"/>
    </row>
    <row r="1116" spans="1:36" x14ac:dyDescent="0.2">
      <c r="C1116" s="19" t="s">
        <v>1416</v>
      </c>
      <c r="G1116" s="6">
        <v>3</v>
      </c>
      <c r="L1116" s="26">
        <v>0.1067</v>
      </c>
      <c r="M1116" s="26">
        <v>5.3400000000000003E-2</v>
      </c>
      <c r="N1116" s="26">
        <v>2.3599999999999999E-2</v>
      </c>
      <c r="O1116" s="34">
        <v>0</v>
      </c>
      <c r="P1116" s="26">
        <v>2.3900000000000001E-2</v>
      </c>
      <c r="Q1116" s="26">
        <v>3.0300000000000001E-2</v>
      </c>
      <c r="R1116" s="26">
        <v>-6.6299999999999998E-2</v>
      </c>
      <c r="S1116" s="26"/>
      <c r="T1116" s="26"/>
      <c r="U1116" s="26"/>
      <c r="V1116" s="26"/>
      <c r="W1116" s="26"/>
      <c r="X1116" s="23" t="str">
        <f t="shared" si="69"/>
        <v xml:space="preserve"> </v>
      </c>
      <c r="Y1116" s="23" t="str">
        <f t="shared" si="70"/>
        <v xml:space="preserve"> </v>
      </c>
      <c r="Z1116" s="23" t="str">
        <f t="shared" si="71"/>
        <v xml:space="preserve"> </v>
      </c>
      <c r="AA1116" s="48" t="str">
        <f t="shared" si="68"/>
        <v xml:space="preserve"> </v>
      </c>
      <c r="AB1116" s="26">
        <v>1.9900000000000001E-2</v>
      </c>
      <c r="AD1116" s="26">
        <v>1.9900000000000001E-2</v>
      </c>
      <c r="AE1116" s="26" t="s">
        <v>11</v>
      </c>
    </row>
    <row r="1117" spans="1:36" x14ac:dyDescent="0.2">
      <c r="C1117" s="19" t="s">
        <v>1421</v>
      </c>
      <c r="E1117" s="59">
        <v>39283</v>
      </c>
      <c r="G1117" s="6">
        <v>4</v>
      </c>
      <c r="I1117" s="26">
        <v>0.1915</v>
      </c>
      <c r="J1117" s="26">
        <v>6.5799999999999997E-2</v>
      </c>
      <c r="K1117" s="26">
        <v>-1.4E-2</v>
      </c>
      <c r="L1117" s="26">
        <v>4.2200000000000001E-2</v>
      </c>
      <c r="M1117" s="26">
        <v>-4.4999999999999997E-3</v>
      </c>
      <c r="N1117" s="26">
        <v>3.8800000000000001E-2</v>
      </c>
      <c r="O1117" s="26">
        <v>-2.92E-2</v>
      </c>
      <c r="P1117" s="26">
        <v>3.73E-2</v>
      </c>
      <c r="Q1117" s="26">
        <v>3.8E-3</v>
      </c>
      <c r="R1117" s="26">
        <v>-0.1135</v>
      </c>
      <c r="S1117" s="26"/>
      <c r="T1117" s="26"/>
      <c r="U1117" s="26"/>
      <c r="V1117" s="26"/>
      <c r="W1117" s="26"/>
      <c r="X1117" s="23" t="str">
        <f t="shared" si="69"/>
        <v xml:space="preserve"> </v>
      </c>
      <c r="Y1117" s="23" t="str">
        <f t="shared" si="70"/>
        <v xml:space="preserve"> </v>
      </c>
      <c r="Z1117" s="23" t="str">
        <f t="shared" si="71"/>
        <v xml:space="preserve"> </v>
      </c>
      <c r="AA1117" s="48" t="str">
        <f t="shared" si="68"/>
        <v xml:space="preserve"> </v>
      </c>
      <c r="AB1117" s="26">
        <v>2.8799999999999999E-2</v>
      </c>
      <c r="AD1117" s="26">
        <v>2.8799999999999999E-2</v>
      </c>
      <c r="AE1117" s="26" t="s">
        <v>1422</v>
      </c>
    </row>
    <row r="1118" spans="1:36" x14ac:dyDescent="0.2">
      <c r="A1118" s="4"/>
      <c r="B1118" s="4"/>
      <c r="C1118" s="4" t="s">
        <v>1415</v>
      </c>
      <c r="D1118" s="5"/>
      <c r="E1118" s="57"/>
      <c r="F1118" s="6"/>
      <c r="G1118" s="6"/>
      <c r="H1118" s="7"/>
      <c r="I1118" s="8">
        <v>8.3900000000000002E-2</v>
      </c>
      <c r="J1118" s="8">
        <v>8.2000000000000007E-3</v>
      </c>
      <c r="K1118" s="8">
        <v>-7.1599999999999997E-2</v>
      </c>
      <c r="L1118" s="8">
        <v>6.5199999999999994E-2</v>
      </c>
      <c r="M1118" s="8">
        <v>7.2400000000000006E-2</v>
      </c>
      <c r="N1118" s="8">
        <v>8.8400000000000006E-2</v>
      </c>
      <c r="O1118" s="8">
        <v>5.1799999999999999E-2</v>
      </c>
      <c r="P1118" s="8">
        <v>3.4700000000000002E-2</v>
      </c>
      <c r="Q1118" s="8">
        <v>4.1700000000000001E-2</v>
      </c>
      <c r="R1118" s="8">
        <v>-6.88E-2</v>
      </c>
      <c r="S1118" s="8"/>
      <c r="T1118" s="8"/>
      <c r="U1118" s="8"/>
      <c r="V1118" s="8"/>
      <c r="W1118" s="8"/>
      <c r="X1118" s="23" t="str">
        <f t="shared" si="69"/>
        <v xml:space="preserve"> </v>
      </c>
      <c r="Y1118" s="23" t="str">
        <f t="shared" si="70"/>
        <v xml:space="preserve"> </v>
      </c>
      <c r="Z1118" s="23" t="str">
        <f t="shared" si="71"/>
        <v xml:space="preserve"> </v>
      </c>
      <c r="AA1118" s="48" t="str">
        <f t="shared" si="68"/>
        <v xml:space="preserve"> </v>
      </c>
      <c r="AB1118" s="8">
        <v>2.06E-2</v>
      </c>
      <c r="AC1118" s="5"/>
      <c r="AD1118" s="8">
        <v>2.06E-2</v>
      </c>
      <c r="AE1118" s="26" t="s">
        <v>11</v>
      </c>
      <c r="AF1118" s="4"/>
      <c r="AG1118" s="4"/>
      <c r="AH1118" s="4"/>
      <c r="AI1118" s="4"/>
      <c r="AJ1118" s="4"/>
    </row>
    <row r="1119" spans="1:36" x14ac:dyDescent="0.2">
      <c r="C1119" s="19" t="s">
        <v>205</v>
      </c>
      <c r="D1119" s="20" t="s">
        <v>206</v>
      </c>
      <c r="E1119" s="59">
        <v>37587</v>
      </c>
      <c r="F1119" s="30">
        <v>411</v>
      </c>
      <c r="G1119" s="30">
        <v>3</v>
      </c>
      <c r="H1119" s="23">
        <v>-0.17080000000000001</v>
      </c>
      <c r="I1119" s="26">
        <v>2.6800000000000001E-2</v>
      </c>
      <c r="J1119" s="26">
        <v>6.1100000000000002E-2</v>
      </c>
      <c r="K1119" s="26">
        <v>-6.7900000000000002E-2</v>
      </c>
      <c r="L1119" s="26">
        <v>6.6299999999999998E-2</v>
      </c>
      <c r="M1119" s="26">
        <v>7.6799999999999993E-2</v>
      </c>
      <c r="N1119" s="26">
        <v>8.8499999999999995E-2</v>
      </c>
      <c r="O1119" s="26">
        <v>5.2699999999999997E-2</v>
      </c>
      <c r="P1119" s="26">
        <v>3.7999999999999999E-2</v>
      </c>
      <c r="Q1119" s="26">
        <v>4.5999999999999999E-2</v>
      </c>
      <c r="R1119" s="26">
        <v>-6.7000000000000004E-2</v>
      </c>
      <c r="S1119" s="26"/>
      <c r="T1119" s="26">
        <v>3.0000000000000001E-3</v>
      </c>
      <c r="U1119" s="26">
        <v>5.0999999999999997E-2</v>
      </c>
      <c r="V1119" s="26">
        <v>-0.115</v>
      </c>
      <c r="W1119" s="26">
        <v>8.1000000000000003E-2</v>
      </c>
      <c r="X1119" s="23" t="str">
        <f t="shared" si="69"/>
        <v xml:space="preserve"> </v>
      </c>
      <c r="Y1119" s="23" t="str">
        <f t="shared" si="70"/>
        <v xml:space="preserve"> </v>
      </c>
      <c r="Z1119" s="23" t="str">
        <f t="shared" si="71"/>
        <v xml:space="preserve"> </v>
      </c>
      <c r="AA1119" s="48" t="str">
        <f t="shared" si="68"/>
        <v xml:space="preserve"> </v>
      </c>
      <c r="AB1119" s="28">
        <v>1.6E-2</v>
      </c>
      <c r="AC1119" s="20" t="s">
        <v>207</v>
      </c>
      <c r="AD1119" s="26">
        <v>1.9599999999999999E-2</v>
      </c>
      <c r="AE1119" s="26" t="s">
        <v>11</v>
      </c>
    </row>
    <row r="1120" spans="1:36" x14ac:dyDescent="0.2">
      <c r="A1120" s="4"/>
      <c r="B1120" s="4"/>
      <c r="C1120" s="4" t="s">
        <v>1414</v>
      </c>
      <c r="D1120" s="5"/>
      <c r="E1120" s="57">
        <v>42362</v>
      </c>
      <c r="F1120" s="6"/>
      <c r="G1120" s="6">
        <v>6</v>
      </c>
      <c r="H1120" s="7"/>
      <c r="I1120" s="8"/>
      <c r="J1120" s="8"/>
      <c r="K1120" s="8"/>
      <c r="L1120" s="8"/>
      <c r="M1120" s="8"/>
      <c r="N1120" s="8"/>
      <c r="O1120" s="8"/>
      <c r="P1120" s="8">
        <v>7.1800000000000003E-2</v>
      </c>
      <c r="Q1120" s="8">
        <v>0.22800000000000001</v>
      </c>
      <c r="R1120" s="8">
        <v>-0.2442</v>
      </c>
      <c r="S1120" s="8"/>
      <c r="T1120" s="8"/>
      <c r="U1120" s="8"/>
      <c r="V1120" s="8"/>
      <c r="W1120" s="8"/>
      <c r="X1120" s="23" t="str">
        <f t="shared" si="69"/>
        <v xml:space="preserve"> </v>
      </c>
      <c r="Y1120" s="23" t="str">
        <f t="shared" si="70"/>
        <v xml:space="preserve"> </v>
      </c>
      <c r="Z1120" s="23" t="str">
        <f t="shared" si="71"/>
        <v xml:space="preserve"> </v>
      </c>
      <c r="AA1120" s="48" t="str">
        <f t="shared" si="68"/>
        <v xml:space="preserve"> </v>
      </c>
      <c r="AB1120" s="8">
        <v>3.2099999999999997E-2</v>
      </c>
      <c r="AC1120" s="5" t="s">
        <v>218</v>
      </c>
      <c r="AD1120" s="8">
        <v>3.2099999999999997E-2</v>
      </c>
      <c r="AE1120" s="26" t="s">
        <v>11</v>
      </c>
      <c r="AF1120" s="4"/>
      <c r="AG1120" s="4"/>
      <c r="AH1120" s="4"/>
      <c r="AI1120" s="4"/>
      <c r="AJ1120" s="4"/>
    </row>
    <row r="1121" spans="1:38" x14ac:dyDescent="0.2">
      <c r="A1121" s="4"/>
      <c r="B1121" s="4"/>
      <c r="C1121" s="4" t="s">
        <v>1417</v>
      </c>
      <c r="D1121" s="5"/>
      <c r="E1121" s="57">
        <v>40543</v>
      </c>
      <c r="F1121" s="6"/>
      <c r="G1121" s="6">
        <v>5</v>
      </c>
      <c r="H1121" s="7"/>
      <c r="I1121" s="8"/>
      <c r="J1121" s="8"/>
      <c r="K1121" s="8">
        <v>-0.06</v>
      </c>
      <c r="L1121" s="8">
        <v>6.9500000000000006E-2</v>
      </c>
      <c r="M1121" s="8">
        <v>0.1457</v>
      </c>
      <c r="N1121" s="8">
        <v>0.17699999999999999</v>
      </c>
      <c r="O1121" s="8">
        <v>0.1195</v>
      </c>
      <c r="P1121" s="8">
        <v>3.3700000000000001E-2</v>
      </c>
      <c r="Q1121" s="8">
        <v>0.1646</v>
      </c>
      <c r="R1121" s="8">
        <v>-2.1600000000000001E-2</v>
      </c>
      <c r="S1121" s="8"/>
      <c r="T1121" s="8"/>
      <c r="U1121" s="8"/>
      <c r="V1121" s="8"/>
      <c r="W1121" s="8"/>
      <c r="X1121" s="23" t="str">
        <f t="shared" si="69"/>
        <v xml:space="preserve"> </v>
      </c>
      <c r="Y1121" s="23" t="str">
        <f t="shared" si="70"/>
        <v xml:space="preserve"> </v>
      </c>
      <c r="Z1121" s="23" t="str">
        <f t="shared" si="71"/>
        <v xml:space="preserve"> </v>
      </c>
      <c r="AA1121" s="48" t="str">
        <f t="shared" si="68"/>
        <v xml:space="preserve"> </v>
      </c>
      <c r="AB1121" s="8">
        <v>2.9100000000000001E-2</v>
      </c>
      <c r="AC1121" s="5"/>
      <c r="AD1121" s="8">
        <v>2.9100000000000001E-2</v>
      </c>
      <c r="AE1121" s="26" t="s">
        <v>11</v>
      </c>
      <c r="AF1121" s="4"/>
      <c r="AG1121" s="4"/>
      <c r="AH1121" s="4"/>
      <c r="AI1121" s="4"/>
      <c r="AJ1121" s="4"/>
    </row>
    <row r="1122" spans="1:38" x14ac:dyDescent="0.2">
      <c r="A1122" s="4"/>
      <c r="B1122" s="4"/>
      <c r="C1122" s="4" t="s">
        <v>1419</v>
      </c>
      <c r="D1122" s="5"/>
      <c r="E1122" s="57">
        <v>36497</v>
      </c>
      <c r="F1122" s="6"/>
      <c r="G1122" s="6">
        <v>5</v>
      </c>
      <c r="H1122" s="7"/>
      <c r="I1122" s="8">
        <v>0.42880000000000001</v>
      </c>
      <c r="J1122" s="8">
        <v>0.23880000000000001</v>
      </c>
      <c r="K1122" s="8">
        <v>-0.21099999999999999</v>
      </c>
      <c r="L1122" s="8">
        <v>0.19009999999999999</v>
      </c>
      <c r="M1122" s="8">
        <v>0.21740000000000001</v>
      </c>
      <c r="N1122" s="8">
        <v>2.3300000000000001E-2</v>
      </c>
      <c r="O1122" s="8">
        <v>0.13009999999999999</v>
      </c>
      <c r="P1122" s="8">
        <v>2.24E-2</v>
      </c>
      <c r="Q1122" s="8">
        <v>0.13830000000000001</v>
      </c>
      <c r="R1122" s="8">
        <v>-0.16969999999999999</v>
      </c>
      <c r="S1122" s="8"/>
      <c r="T1122" s="8"/>
      <c r="U1122" s="8"/>
      <c r="V1122" s="8"/>
      <c r="W1122" s="8"/>
      <c r="X1122" s="23" t="str">
        <f t="shared" si="69"/>
        <v xml:space="preserve"> </v>
      </c>
      <c r="Y1122" s="23" t="str">
        <f t="shared" si="70"/>
        <v xml:space="preserve"> </v>
      </c>
      <c r="Z1122" s="23" t="str">
        <f t="shared" si="71"/>
        <v xml:space="preserve"> </v>
      </c>
      <c r="AA1122" s="48" t="str">
        <f t="shared" si="68"/>
        <v xml:space="preserve"> </v>
      </c>
      <c r="AB1122" s="8">
        <v>3.0499999999999999E-2</v>
      </c>
      <c r="AC1122" s="5"/>
      <c r="AD1122" s="8">
        <v>3.0499999999999999E-2</v>
      </c>
      <c r="AE1122" s="26" t="s">
        <v>11</v>
      </c>
      <c r="AF1122" s="4"/>
      <c r="AG1122" s="4"/>
      <c r="AH1122" s="4"/>
      <c r="AI1122" s="4"/>
      <c r="AJ1122" s="4"/>
    </row>
    <row r="1123" spans="1:38" x14ac:dyDescent="0.2">
      <c r="A1123" s="4"/>
      <c r="B1123" s="4"/>
      <c r="C1123" s="4" t="s">
        <v>1424</v>
      </c>
      <c r="D1123" s="5"/>
      <c r="E1123" s="57">
        <v>39332</v>
      </c>
      <c r="F1123" s="6"/>
      <c r="G1123" s="6">
        <v>5</v>
      </c>
      <c r="H1123" s="7"/>
      <c r="I1123" s="8">
        <v>0.24790000000000001</v>
      </c>
      <c r="J1123" s="8">
        <v>3.3399999999999999E-2</v>
      </c>
      <c r="K1123" s="8">
        <v>-0.13500000000000001</v>
      </c>
      <c r="L1123" s="8">
        <v>0.2109</v>
      </c>
      <c r="M1123" s="8">
        <v>0.2253</v>
      </c>
      <c r="N1123" s="8">
        <v>2.5999999999999999E-2</v>
      </c>
      <c r="O1123" s="8">
        <v>0.17780000000000001</v>
      </c>
      <c r="P1123" s="8">
        <v>5.0099999999999999E-2</v>
      </c>
      <c r="Q1123" s="8">
        <v>0.1244</v>
      </c>
      <c r="R1123" s="8">
        <v>-0.16470000000000001</v>
      </c>
      <c r="S1123" s="8"/>
      <c r="T1123" s="8"/>
      <c r="U1123" s="8"/>
      <c r="V1123" s="8"/>
      <c r="W1123" s="8"/>
      <c r="X1123" s="23" t="str">
        <f t="shared" si="69"/>
        <v xml:space="preserve"> </v>
      </c>
      <c r="Y1123" s="23" t="str">
        <f t="shared" si="70"/>
        <v xml:space="preserve"> </v>
      </c>
      <c r="Z1123" s="23" t="str">
        <f t="shared" si="71"/>
        <v xml:space="preserve"> </v>
      </c>
      <c r="AA1123" s="48" t="str">
        <f t="shared" si="68"/>
        <v xml:space="preserve"> </v>
      </c>
      <c r="AB1123" s="8">
        <v>3.0099999999999998E-2</v>
      </c>
      <c r="AC1123" s="5" t="s">
        <v>11</v>
      </c>
      <c r="AD1123" s="8">
        <v>3.0099999999999998E-2</v>
      </c>
      <c r="AE1123" s="26" t="s">
        <v>11</v>
      </c>
      <c r="AF1123" s="4"/>
      <c r="AG1123" s="4"/>
      <c r="AH1123" s="4"/>
      <c r="AI1123" s="4"/>
      <c r="AJ1123" s="4"/>
    </row>
    <row r="1124" spans="1:38" x14ac:dyDescent="0.2">
      <c r="A1124" s="4"/>
      <c r="B1124" s="4"/>
      <c r="C1124" s="4" t="s">
        <v>1425</v>
      </c>
      <c r="D1124" s="5"/>
      <c r="E1124" s="57"/>
      <c r="F1124" s="6"/>
      <c r="G1124" s="6">
        <v>4</v>
      </c>
      <c r="H1124" s="7"/>
      <c r="I1124" s="8"/>
      <c r="J1124" s="8"/>
      <c r="K1124" s="8"/>
      <c r="L1124" s="8"/>
      <c r="M1124" s="8"/>
      <c r="N1124" s="8"/>
      <c r="O1124" s="8"/>
      <c r="P1124" s="8"/>
      <c r="Q1124" s="8"/>
      <c r="R1124" s="8">
        <v>-0.127</v>
      </c>
      <c r="S1124" s="8"/>
      <c r="T1124" s="8"/>
      <c r="U1124" s="8"/>
      <c r="V1124" s="8"/>
      <c r="W1124" s="8"/>
      <c r="X1124" s="23" t="str">
        <f t="shared" si="69"/>
        <v xml:space="preserve"> </v>
      </c>
      <c r="Y1124" s="23" t="str">
        <f t="shared" si="70"/>
        <v xml:space="preserve"> </v>
      </c>
      <c r="Z1124" s="23" t="str">
        <f t="shared" si="71"/>
        <v xml:space="preserve"> </v>
      </c>
      <c r="AA1124" s="48" t="str">
        <f t="shared" si="68"/>
        <v xml:space="preserve"> </v>
      </c>
      <c r="AB1124" s="8">
        <v>2.6800000000000001E-2</v>
      </c>
      <c r="AC1124" s="5" t="s">
        <v>11</v>
      </c>
      <c r="AD1124" s="8">
        <v>2.6800000000000001E-2</v>
      </c>
      <c r="AE1124" s="26" t="s">
        <v>11</v>
      </c>
      <c r="AF1124" s="4"/>
      <c r="AG1124" s="4"/>
      <c r="AH1124" s="4"/>
      <c r="AI1124" s="4"/>
      <c r="AJ1124" s="4"/>
    </row>
    <row r="1125" spans="1:38" x14ac:dyDescent="0.2">
      <c r="A1125" s="4"/>
      <c r="B1125" s="4"/>
      <c r="C1125" s="4" t="s">
        <v>1420</v>
      </c>
      <c r="D1125" s="5"/>
      <c r="E1125" s="57">
        <v>42986</v>
      </c>
      <c r="F1125" s="6"/>
      <c r="G1125" s="6"/>
      <c r="H1125" s="7"/>
      <c r="I1125" s="8"/>
      <c r="J1125" s="8"/>
      <c r="K1125" s="8"/>
      <c r="L1125" s="8"/>
      <c r="M1125" s="8"/>
      <c r="N1125" s="8"/>
      <c r="O1125" s="8"/>
      <c r="P1125" s="8"/>
      <c r="Q1125" s="8"/>
      <c r="R1125" s="8">
        <v>-0.1104</v>
      </c>
      <c r="S1125" s="8"/>
      <c r="T1125" s="8"/>
      <c r="U1125" s="8"/>
      <c r="V1125" s="8"/>
      <c r="W1125" s="8"/>
      <c r="X1125" s="23" t="str">
        <f t="shared" si="69"/>
        <v xml:space="preserve"> </v>
      </c>
      <c r="Y1125" s="23" t="str">
        <f t="shared" si="70"/>
        <v xml:space="preserve"> </v>
      </c>
      <c r="Z1125" s="23" t="str">
        <f t="shared" si="71"/>
        <v xml:space="preserve"> </v>
      </c>
      <c r="AA1125" s="48" t="str">
        <f t="shared" si="68"/>
        <v xml:space="preserve"> </v>
      </c>
      <c r="AB1125" s="8">
        <v>2.6800000000000001E-2</v>
      </c>
      <c r="AC1125" s="5" t="s">
        <v>11</v>
      </c>
      <c r="AD1125" s="8">
        <v>2.6800000000000001E-2</v>
      </c>
      <c r="AE1125" s="26" t="s">
        <v>11</v>
      </c>
      <c r="AF1125" s="4"/>
      <c r="AG1125" s="4"/>
      <c r="AH1125" s="4"/>
      <c r="AI1125" s="4"/>
      <c r="AJ1125" s="4"/>
    </row>
    <row r="1126" spans="1:38" x14ac:dyDescent="0.2">
      <c r="A1126" s="4"/>
      <c r="B1126" s="4"/>
      <c r="C1126" s="4" t="s">
        <v>1426</v>
      </c>
      <c r="D1126" s="5"/>
      <c r="E1126" s="57">
        <v>42993</v>
      </c>
      <c r="F1126" s="6"/>
      <c r="G1126" s="6"/>
      <c r="H1126" s="7"/>
      <c r="I1126" s="8"/>
      <c r="J1126" s="8"/>
      <c r="K1126" s="8"/>
      <c r="L1126" s="8"/>
      <c r="M1126" s="8"/>
      <c r="N1126" s="8"/>
      <c r="O1126" s="8"/>
      <c r="P1126" s="8"/>
      <c r="Q1126" s="8"/>
      <c r="R1126" s="8">
        <v>5.4600000000000003E-2</v>
      </c>
      <c r="S1126" s="8">
        <v>5.8000000000000003E-2</v>
      </c>
      <c r="T1126" s="8"/>
      <c r="U1126" s="8"/>
      <c r="V1126" s="8"/>
      <c r="W1126" s="8"/>
      <c r="X1126" s="23" t="str">
        <f t="shared" si="69"/>
        <v xml:space="preserve"> </v>
      </c>
      <c r="Y1126" s="23" t="str">
        <f t="shared" si="70"/>
        <v xml:space="preserve"> </v>
      </c>
      <c r="Z1126" s="23" t="str">
        <f t="shared" si="71"/>
        <v xml:space="preserve"> </v>
      </c>
      <c r="AA1126" s="48" t="str">
        <f t="shared" si="68"/>
        <v xml:space="preserve"> </v>
      </c>
      <c r="AB1126" s="8">
        <v>2.3400000000000001E-2</v>
      </c>
      <c r="AC1126" s="5" t="s">
        <v>11</v>
      </c>
      <c r="AD1126" s="8">
        <v>2.3400000000000001E-2</v>
      </c>
      <c r="AE1126" s="5" t="s">
        <v>11</v>
      </c>
      <c r="AF1126" s="4"/>
      <c r="AG1126" s="4"/>
      <c r="AH1126" s="4"/>
      <c r="AI1126" s="4"/>
      <c r="AJ1126" s="4"/>
    </row>
    <row r="1127" spans="1:38" x14ac:dyDescent="0.2">
      <c r="A1127" s="4"/>
      <c r="B1127" s="4"/>
      <c r="C1127" s="4"/>
      <c r="D1127" s="5"/>
      <c r="E1127" s="57"/>
      <c r="F1127" s="6"/>
      <c r="G1127" s="6"/>
      <c r="H1127" s="7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23" t="str">
        <f t="shared" si="69"/>
        <v xml:space="preserve"> </v>
      </c>
      <c r="Y1127" s="23" t="str">
        <f t="shared" si="70"/>
        <v xml:space="preserve"> </v>
      </c>
      <c r="Z1127" s="23" t="str">
        <f t="shared" si="71"/>
        <v xml:space="preserve"> </v>
      </c>
      <c r="AA1127" s="48" t="str">
        <f t="shared" ref="AA1127:AA1190" si="72" xml:space="preserve">
IF(X1127=" "," ",
(1+X1127)^(1/16)-1
)</f>
        <v xml:space="preserve"> </v>
      </c>
      <c r="AC1127" s="5"/>
      <c r="AE1127" s="5"/>
      <c r="AF1127" s="4"/>
      <c r="AG1127" s="4"/>
      <c r="AH1127" s="4"/>
      <c r="AI1127" s="4"/>
      <c r="AJ1127" s="4"/>
    </row>
    <row r="1128" spans="1:38" s="1" customFormat="1" x14ac:dyDescent="0.2">
      <c r="A1128" s="19"/>
      <c r="B1128" s="19"/>
      <c r="E1128" s="64"/>
      <c r="F1128" s="2"/>
      <c r="G1128" s="20"/>
      <c r="H1128" s="13"/>
      <c r="I1128" s="13"/>
      <c r="J1128" s="13"/>
      <c r="K1128" s="13"/>
      <c r="L1128" s="13"/>
      <c r="M1128" s="13"/>
      <c r="N1128" s="13"/>
      <c r="O1128" s="13"/>
      <c r="P1128" s="13"/>
      <c r="Q1128" s="12"/>
      <c r="R1128" s="12"/>
      <c r="S1128" s="12"/>
      <c r="T1128" s="12"/>
      <c r="U1128" s="12"/>
      <c r="V1128" s="12"/>
      <c r="W1128" s="12"/>
      <c r="X1128" s="23" t="str">
        <f t="shared" si="69"/>
        <v xml:space="preserve"> </v>
      </c>
      <c r="Y1128" s="23" t="str">
        <f t="shared" si="70"/>
        <v xml:space="preserve"> </v>
      </c>
      <c r="Z1128" s="23" t="str">
        <f t="shared" si="71"/>
        <v xml:space="preserve"> </v>
      </c>
      <c r="AA1128" s="48" t="str">
        <f t="shared" si="72"/>
        <v xml:space="preserve"> </v>
      </c>
      <c r="AB1128" s="12"/>
      <c r="AC1128" s="18"/>
      <c r="AD1128" s="12"/>
      <c r="AE1128" s="18"/>
      <c r="AK1128" s="19"/>
      <c r="AL1128" s="19"/>
    </row>
    <row r="1129" spans="1:38" s="1" customFormat="1" x14ac:dyDescent="0.2">
      <c r="A1129" s="1" t="s">
        <v>961</v>
      </c>
      <c r="E1129" s="64"/>
      <c r="F1129" s="2"/>
      <c r="G1129" s="2"/>
      <c r="H1129" s="13"/>
      <c r="I1129" s="13"/>
      <c r="J1129" s="13"/>
      <c r="K1129" s="13"/>
      <c r="L1129" s="13"/>
      <c r="M1129" s="13"/>
      <c r="N1129" s="13"/>
      <c r="O1129" s="13"/>
      <c r="P1129" s="13"/>
      <c r="Q1129" s="12"/>
      <c r="R1129" s="12"/>
      <c r="S1129" s="12"/>
      <c r="T1129" s="12"/>
      <c r="U1129" s="12"/>
      <c r="V1129" s="12"/>
      <c r="W1129" s="12"/>
      <c r="X1129" s="23" t="str">
        <f t="shared" si="69"/>
        <v xml:space="preserve"> </v>
      </c>
      <c r="Y1129" s="23" t="str">
        <f t="shared" si="70"/>
        <v xml:space="preserve"> </v>
      </c>
      <c r="Z1129" s="23" t="str">
        <f t="shared" si="71"/>
        <v xml:space="preserve"> </v>
      </c>
      <c r="AA1129" s="48" t="str">
        <f t="shared" si="72"/>
        <v xml:space="preserve"> </v>
      </c>
      <c r="AB1129" s="12"/>
      <c r="AC1129" s="18"/>
      <c r="AD1129" s="12"/>
      <c r="AE1129" s="18"/>
    </row>
    <row r="1130" spans="1:38" s="1" customFormat="1" x14ac:dyDescent="0.2">
      <c r="E1130" s="64"/>
      <c r="F1130" s="2"/>
      <c r="G1130" s="2"/>
      <c r="H1130" s="13"/>
      <c r="I1130" s="13"/>
      <c r="J1130" s="13"/>
      <c r="K1130" s="13"/>
      <c r="L1130" s="13"/>
      <c r="M1130" s="13"/>
      <c r="N1130" s="13"/>
      <c r="O1130" s="13"/>
      <c r="P1130" s="13"/>
      <c r="Q1130" s="12"/>
      <c r="R1130" s="12"/>
      <c r="S1130" s="12"/>
      <c r="T1130" s="12"/>
      <c r="U1130" s="12"/>
      <c r="V1130" s="12"/>
      <c r="W1130" s="12"/>
      <c r="X1130" s="23" t="str">
        <f t="shared" si="69"/>
        <v xml:space="preserve"> </v>
      </c>
      <c r="Y1130" s="23" t="str">
        <f t="shared" si="70"/>
        <v xml:space="preserve"> </v>
      </c>
      <c r="Z1130" s="23" t="str">
        <f t="shared" si="71"/>
        <v xml:space="preserve"> </v>
      </c>
      <c r="AA1130" s="48" t="str">
        <f t="shared" si="72"/>
        <v xml:space="preserve"> </v>
      </c>
      <c r="AB1130" s="12"/>
      <c r="AC1130" s="18"/>
      <c r="AD1130" s="12"/>
      <c r="AE1130" s="18"/>
    </row>
    <row r="1131" spans="1:38" x14ac:dyDescent="0.2">
      <c r="C1131" s="19" t="s">
        <v>1786</v>
      </c>
      <c r="D1131" s="20" t="s">
        <v>1811</v>
      </c>
      <c r="E1131" s="60">
        <v>43887</v>
      </c>
      <c r="F1131" s="30">
        <v>40</v>
      </c>
      <c r="G1131" s="30">
        <v>4</v>
      </c>
      <c r="H1131" s="28"/>
      <c r="I1131" s="28"/>
      <c r="J1131" s="28"/>
      <c r="K1131" s="28"/>
      <c r="L1131" s="28"/>
      <c r="M1131" s="28"/>
      <c r="N1131" s="28"/>
      <c r="O1131" s="28"/>
      <c r="P1131" s="28"/>
      <c r="Q1131" s="26"/>
      <c r="R1131" s="26"/>
      <c r="S1131" s="26"/>
      <c r="T1131" s="26">
        <v>5.0299999999999997E-2</v>
      </c>
      <c r="U1131" s="26">
        <v>5.5300000000000002E-2</v>
      </c>
      <c r="V1131" s="26">
        <v>-4.4999999999999998E-2</v>
      </c>
      <c r="W1131" s="26">
        <v>8.1100000000000005E-2</v>
      </c>
      <c r="X1131" s="23" t="str">
        <f t="shared" si="69"/>
        <v xml:space="preserve"> </v>
      </c>
      <c r="Y1131" s="23" t="str">
        <f t="shared" si="70"/>
        <v xml:space="preserve"> </v>
      </c>
      <c r="Z1131" s="23" t="str">
        <f t="shared" si="71"/>
        <v xml:space="preserve"> </v>
      </c>
      <c r="AA1131" s="48" t="str">
        <f t="shared" si="72"/>
        <v xml:space="preserve"> </v>
      </c>
      <c r="AB1131" s="26">
        <v>1.7000000000000001E-2</v>
      </c>
      <c r="AC1131" s="26" t="s">
        <v>11</v>
      </c>
      <c r="AD1131" s="26">
        <v>2.23E-2</v>
      </c>
      <c r="AE1131" s="32"/>
    </row>
    <row r="1132" spans="1:38" x14ac:dyDescent="0.2">
      <c r="C1132" s="19" t="s">
        <v>1787</v>
      </c>
      <c r="D1132" s="20" t="s">
        <v>1812</v>
      </c>
      <c r="E1132" s="60">
        <v>44012</v>
      </c>
      <c r="F1132" s="30">
        <v>23</v>
      </c>
      <c r="G1132" s="30">
        <v>4</v>
      </c>
      <c r="H1132" s="28"/>
      <c r="I1132" s="28"/>
      <c r="J1132" s="28"/>
      <c r="K1132" s="28"/>
      <c r="L1132" s="28"/>
      <c r="M1132" s="28"/>
      <c r="N1132" s="28"/>
      <c r="O1132" s="28"/>
      <c r="P1132" s="28"/>
      <c r="Q1132" s="26"/>
      <c r="R1132" s="26"/>
      <c r="S1132" s="26"/>
      <c r="T1132" s="26">
        <v>6.3799999999999996E-2</v>
      </c>
      <c r="U1132" s="26">
        <v>5.28E-2</v>
      </c>
      <c r="V1132" s="26">
        <v>-0.05</v>
      </c>
      <c r="W1132" s="26">
        <v>8.1799999999999998E-2</v>
      </c>
      <c r="X1132" s="23" t="str">
        <f t="shared" si="69"/>
        <v xml:space="preserve"> </v>
      </c>
      <c r="Y1132" s="23" t="str">
        <f t="shared" si="70"/>
        <v xml:space="preserve"> </v>
      </c>
      <c r="Z1132" s="23" t="str">
        <f t="shared" si="71"/>
        <v xml:space="preserve"> </v>
      </c>
      <c r="AA1132" s="48" t="str">
        <f t="shared" si="72"/>
        <v xml:space="preserve"> </v>
      </c>
      <c r="AB1132" s="26">
        <v>1.6E-2</v>
      </c>
      <c r="AC1132" s="26">
        <v>0.1</v>
      </c>
      <c r="AD1132" s="26">
        <v>2.1299999999999999E-2</v>
      </c>
      <c r="AE1132" s="32"/>
    </row>
    <row r="1133" spans="1:38" x14ac:dyDescent="0.2">
      <c r="C1133" s="19" t="s">
        <v>1788</v>
      </c>
      <c r="D1133" s="20" t="s">
        <v>1892</v>
      </c>
      <c r="E1133" s="60">
        <v>44413</v>
      </c>
      <c r="F1133" s="30">
        <v>11</v>
      </c>
      <c r="G1133" s="30">
        <v>4</v>
      </c>
      <c r="H1133" s="28"/>
      <c r="I1133" s="28"/>
      <c r="J1133" s="28"/>
      <c r="K1133" s="28"/>
      <c r="L1133" s="28"/>
      <c r="M1133" s="28"/>
      <c r="N1133" s="28"/>
      <c r="O1133" s="28"/>
      <c r="P1133" s="28"/>
      <c r="Q1133" s="26"/>
      <c r="R1133" s="26"/>
      <c r="S1133" s="26"/>
      <c r="T1133" s="19"/>
      <c r="U1133" s="26">
        <v>4.7000000000000002E-3</v>
      </c>
      <c r="V1133" s="26">
        <v>-5.6000000000000001E-2</v>
      </c>
      <c r="W1133" s="26">
        <v>7.6999999999999999E-2</v>
      </c>
      <c r="X1133" s="23" t="str">
        <f t="shared" si="69"/>
        <v xml:space="preserve"> </v>
      </c>
      <c r="Y1133" s="23" t="str">
        <f t="shared" si="70"/>
        <v xml:space="preserve"> </v>
      </c>
      <c r="Z1133" s="23" t="str">
        <f t="shared" si="71"/>
        <v xml:space="preserve"> </v>
      </c>
      <c r="AA1133" s="48" t="str">
        <f t="shared" si="72"/>
        <v xml:space="preserve"> </v>
      </c>
      <c r="AB1133" s="26">
        <v>1.7000000000000001E-2</v>
      </c>
      <c r="AC1133" s="26">
        <v>0.1</v>
      </c>
      <c r="AD1133" s="26"/>
      <c r="AE1133" s="32"/>
    </row>
    <row r="1134" spans="1:38" x14ac:dyDescent="0.2">
      <c r="C1134" s="19" t="s">
        <v>1833</v>
      </c>
      <c r="D1134" s="20" t="s">
        <v>1893</v>
      </c>
      <c r="E1134" s="60">
        <v>44679</v>
      </c>
      <c r="F1134" s="30">
        <v>11</v>
      </c>
      <c r="G1134" s="30"/>
      <c r="H1134" s="28"/>
      <c r="I1134" s="28"/>
      <c r="J1134" s="28"/>
      <c r="K1134" s="28"/>
      <c r="L1134" s="28"/>
      <c r="M1134" s="28"/>
      <c r="N1134" s="28"/>
      <c r="O1134" s="28"/>
      <c r="P1134" s="28"/>
      <c r="Q1134" s="26"/>
      <c r="R1134" s="26"/>
      <c r="S1134" s="26"/>
      <c r="T1134" s="19"/>
      <c r="U1134" s="26"/>
      <c r="V1134" s="26">
        <v>-1.84E-2</v>
      </c>
      <c r="W1134" s="26">
        <v>6.9699999999999998E-2</v>
      </c>
      <c r="X1134" s="23" t="str">
        <f t="shared" si="69"/>
        <v xml:space="preserve"> </v>
      </c>
      <c r="Y1134" s="23" t="str">
        <f t="shared" si="70"/>
        <v xml:space="preserve"> </v>
      </c>
      <c r="Z1134" s="23" t="str">
        <f t="shared" si="71"/>
        <v xml:space="preserve"> </v>
      </c>
      <c r="AA1134" s="48" t="str">
        <f t="shared" si="72"/>
        <v xml:space="preserve"> </v>
      </c>
      <c r="AB1134" s="26">
        <v>1.7000000000000001E-2</v>
      </c>
      <c r="AC1134" s="50" t="s">
        <v>11</v>
      </c>
      <c r="AD1134" s="26"/>
      <c r="AE1134" s="32"/>
    </row>
    <row r="1135" spans="1:38" x14ac:dyDescent="0.2">
      <c r="B1135" s="45"/>
      <c r="C1135" s="19" t="s">
        <v>1337</v>
      </c>
      <c r="D1135" s="20" t="s">
        <v>1336</v>
      </c>
      <c r="E1135" s="59">
        <v>36146</v>
      </c>
      <c r="F1135" s="30">
        <v>120</v>
      </c>
      <c r="G1135" s="30">
        <v>4</v>
      </c>
      <c r="I1135" s="26">
        <v>0.1308</v>
      </c>
      <c r="J1135" s="26">
        <v>4.9599999999999998E-2</v>
      </c>
      <c r="K1135" s="26">
        <v>-9.6500000000000002E-2</v>
      </c>
      <c r="L1135" s="26">
        <v>0.15909999999999999</v>
      </c>
      <c r="M1135" s="26">
        <v>0.1042</v>
      </c>
      <c r="N1135" s="26">
        <v>3.7199999999999997E-2</v>
      </c>
      <c r="O1135" s="26">
        <v>4.9000000000000002E-2</v>
      </c>
      <c r="P1135" s="26">
        <v>2.3400000000000001E-2</v>
      </c>
      <c r="Q1135" s="26">
        <v>4.5600000000000002E-2</v>
      </c>
      <c r="R1135" s="26">
        <v>-8.4199999999999997E-2</v>
      </c>
      <c r="S1135" s="26">
        <v>0.1081</v>
      </c>
      <c r="T1135" s="26">
        <v>9.8000000000000004E-2</v>
      </c>
      <c r="U1135" s="26">
        <v>5.3999999999999999E-2</v>
      </c>
      <c r="V1135" s="26">
        <v>-0.129</v>
      </c>
      <c r="W1135" s="26">
        <v>6.8500000000000005E-2</v>
      </c>
      <c r="X1135" s="23" t="str">
        <f t="shared" si="69"/>
        <v xml:space="preserve"> </v>
      </c>
      <c r="Y1135" s="23">
        <f xml:space="preserve">
IF(
COUNTBLANK(K1135:W1135)&gt;0," ",
((1+K1135)*(1+L1135)*(1+M1135)*(1+N1135)*(1+O1135)*(1+P1135)*(1+Q1135)*(1+R1135)*(1+S1135)*(1+T1135)*(1+U1135)*(1+V1135)*(1+W1135))-1
)</f>
        <v>0.47150253835047318</v>
      </c>
      <c r="Z1135" s="23">
        <f t="shared" si="71"/>
        <v>0.40511526804828635</v>
      </c>
      <c r="AA1135" s="48" t="str">
        <f t="shared" si="72"/>
        <v xml:space="preserve"> </v>
      </c>
      <c r="AB1135" s="28">
        <v>1.15E-2</v>
      </c>
      <c r="AC1135" s="28" t="s">
        <v>11</v>
      </c>
      <c r="AD1135" s="26">
        <v>1.7500000000000002E-2</v>
      </c>
      <c r="AE1135" s="20" t="s">
        <v>11</v>
      </c>
      <c r="AF1135" s="20"/>
    </row>
    <row r="1136" spans="1:38" x14ac:dyDescent="0.2">
      <c r="C1136" s="19" t="s">
        <v>1338</v>
      </c>
      <c r="D1136" s="20" t="s">
        <v>1339</v>
      </c>
      <c r="E1136" s="59">
        <v>36046</v>
      </c>
      <c r="F1136" s="30">
        <v>126</v>
      </c>
      <c r="G1136" s="30">
        <v>5</v>
      </c>
      <c r="I1136" s="26">
        <v>0.182</v>
      </c>
      <c r="J1136" s="26">
        <v>9.3899999999999997E-2</v>
      </c>
      <c r="K1136" s="26">
        <v>-0.1298</v>
      </c>
      <c r="L1136" s="26">
        <v>0.19980000000000001</v>
      </c>
      <c r="M1136" s="26">
        <v>0.1681</v>
      </c>
      <c r="N1136" s="26">
        <v>5.5100000000000003E-2</v>
      </c>
      <c r="O1136" s="26">
        <v>7.85E-2</v>
      </c>
      <c r="P1136" s="26">
        <v>5.9400000000000001E-2</v>
      </c>
      <c r="Q1136" s="26">
        <v>8.7999999999999995E-2</v>
      </c>
      <c r="R1136" s="26">
        <v>-0.14249999999999999</v>
      </c>
      <c r="S1136" s="26">
        <v>0.17599999999999999</v>
      </c>
      <c r="T1136" s="26">
        <v>1.4999999999999999E-2</v>
      </c>
      <c r="U1136" s="26">
        <v>0.129</v>
      </c>
      <c r="V1136" s="26">
        <v>-0.128</v>
      </c>
      <c r="W1136" s="26">
        <v>0.12640000000000001</v>
      </c>
      <c r="X1136" s="23" t="str">
        <f t="shared" si="69"/>
        <v xml:space="preserve"> </v>
      </c>
      <c r="Y1136" s="23">
        <f t="shared" si="70"/>
        <v>0.81560411458966797</v>
      </c>
      <c r="Z1136" s="23">
        <f t="shared" si="71"/>
        <v>0.738974532403746</v>
      </c>
      <c r="AA1136" s="48" t="str">
        <f t="shared" si="72"/>
        <v xml:space="preserve"> </v>
      </c>
      <c r="AB1136" s="26">
        <v>1.77E-2</v>
      </c>
      <c r="AC1136" s="20" t="s">
        <v>11</v>
      </c>
      <c r="AD1136" s="26">
        <v>2.64E-2</v>
      </c>
      <c r="AE1136" s="20" t="s">
        <v>11</v>
      </c>
    </row>
    <row r="1137" spans="2:32" x14ac:dyDescent="0.2">
      <c r="C1137" s="19" t="s">
        <v>1790</v>
      </c>
      <c r="D1137" s="20" t="s">
        <v>1561</v>
      </c>
      <c r="E1137" s="59">
        <v>40609</v>
      </c>
      <c r="F1137" s="30">
        <v>45</v>
      </c>
      <c r="G1137" s="30">
        <v>4</v>
      </c>
      <c r="L1137" s="26">
        <v>8.8999999999999996E-2</v>
      </c>
      <c r="M1137" s="26">
        <v>0.10299999999999999</v>
      </c>
      <c r="N1137" s="26">
        <v>3.6999999999999998E-2</v>
      </c>
      <c r="O1137" s="26">
        <v>6.7000000000000004E-2</v>
      </c>
      <c r="P1137" s="26">
        <v>8.0000000000000002E-3</v>
      </c>
      <c r="Q1137" s="26">
        <v>6.3E-2</v>
      </c>
      <c r="R1137" s="26">
        <v>-7.6999999999999999E-2</v>
      </c>
      <c r="S1137" s="26">
        <v>0.11310000000000001</v>
      </c>
      <c r="T1137" s="26">
        <v>0.126</v>
      </c>
      <c r="U1137" s="26">
        <v>7.1999999999999995E-2</v>
      </c>
      <c r="V1137" s="26">
        <v>-0.19400000000000001</v>
      </c>
      <c r="W1137" s="26">
        <v>6.8000000000000005E-2</v>
      </c>
      <c r="X1137" s="23" t="str">
        <f t="shared" si="69"/>
        <v xml:space="preserve"> </v>
      </c>
      <c r="Y1137" s="23" t="str">
        <f xml:space="preserve">
IF(
COUNTBLANK(K1137:W1137)&gt;0," ",
((1+K1137)*(1+L1137)*(1+M1137)*(1+N1137)*(1+O1137)*(1+P1137)*(1+Q1137)*(1+R1137)*(1+S1137)*(1+T1137)*(1+U1137)*(1+V1137)*(1+W1137))-1
)</f>
        <v xml:space="preserve"> </v>
      </c>
      <c r="Z1137" s="23">
        <f t="shared" si="71"/>
        <v>0.39600778128874858</v>
      </c>
      <c r="AA1137" s="48" t="str">
        <f t="shared" si="72"/>
        <v xml:space="preserve"> </v>
      </c>
      <c r="AB1137" s="26">
        <v>1.7000000000000001E-2</v>
      </c>
      <c r="AC1137" s="20" t="s">
        <v>384</v>
      </c>
      <c r="AD1137" s="26">
        <v>2.6200000000000001E-2</v>
      </c>
      <c r="AE1137" s="20" t="s">
        <v>11</v>
      </c>
    </row>
    <row r="1138" spans="2:32" x14ac:dyDescent="0.2">
      <c r="C1138" s="19" t="s">
        <v>1340</v>
      </c>
      <c r="D1138" s="20" t="s">
        <v>1341</v>
      </c>
      <c r="E1138" s="59">
        <v>36046</v>
      </c>
      <c r="F1138" s="30">
        <v>43</v>
      </c>
      <c r="G1138" s="30">
        <v>6</v>
      </c>
      <c r="I1138" s="26">
        <v>0.33600000000000002</v>
      </c>
      <c r="J1138" s="26">
        <v>0.1623</v>
      </c>
      <c r="K1138" s="26">
        <v>-0.21970000000000001</v>
      </c>
      <c r="L1138" s="26">
        <v>0.1875</v>
      </c>
      <c r="M1138" s="26">
        <v>0.20519999999999999</v>
      </c>
      <c r="N1138" s="26">
        <v>5.5899999999999998E-2</v>
      </c>
      <c r="O1138" s="26">
        <v>7.5600000000000001E-2</v>
      </c>
      <c r="P1138" s="26">
        <v>3.0800000000000001E-2</v>
      </c>
      <c r="Q1138" s="26">
        <v>7.6200000000000004E-2</v>
      </c>
      <c r="R1138" s="26">
        <v>-0.1623</v>
      </c>
      <c r="S1138" s="26">
        <v>0.2281</v>
      </c>
      <c r="T1138" s="26">
        <v>0.112</v>
      </c>
      <c r="U1138" s="26">
        <v>0.14899999999999999</v>
      </c>
      <c r="V1138" s="26">
        <v>-0.19600000000000001</v>
      </c>
      <c r="W1138" s="26">
        <v>8.7999999999999995E-2</v>
      </c>
      <c r="X1138" s="23" t="str">
        <f t="shared" si="69"/>
        <v xml:space="preserve"> </v>
      </c>
      <c r="Y1138" s="23">
        <f t="shared" si="70"/>
        <v>0.61780933147969219</v>
      </c>
      <c r="Z1138" s="23">
        <f t="shared" si="71"/>
        <v>0.74595124032423943</v>
      </c>
      <c r="AA1138" s="48" t="str">
        <f t="shared" si="72"/>
        <v xml:space="preserve"> </v>
      </c>
      <c r="AB1138" s="26">
        <v>1.8800000000000001E-2</v>
      </c>
      <c r="AC1138" s="20" t="s">
        <v>11</v>
      </c>
      <c r="AD1138" s="26">
        <v>2.75E-2</v>
      </c>
      <c r="AE1138" s="20" t="s">
        <v>11</v>
      </c>
    </row>
    <row r="1139" spans="2:32" x14ac:dyDescent="0.2">
      <c r="C1139" s="19" t="s">
        <v>1661</v>
      </c>
      <c r="D1139" s="20" t="s">
        <v>1660</v>
      </c>
      <c r="E1139" s="59">
        <v>38770</v>
      </c>
      <c r="F1139" s="30">
        <v>19</v>
      </c>
      <c r="G1139" s="30">
        <v>5</v>
      </c>
      <c r="I1139" s="26"/>
      <c r="J1139" s="26">
        <v>0.1159</v>
      </c>
      <c r="K1139" s="26">
        <v>-0.23960000000000001</v>
      </c>
      <c r="L1139" s="26">
        <v>0.22239999999999999</v>
      </c>
      <c r="M1139" s="26">
        <v>0.25669999999999998</v>
      </c>
      <c r="N1139" s="26">
        <v>-2.0000000000000001E-4</v>
      </c>
      <c r="O1139" s="26">
        <v>0.10290000000000001</v>
      </c>
      <c r="P1139" s="26">
        <v>1.34E-2</v>
      </c>
      <c r="Q1139" s="26">
        <v>0.1235</v>
      </c>
      <c r="R1139" s="26">
        <v>-0.20169999999999999</v>
      </c>
      <c r="S1139" s="26">
        <v>0.21479999999999999</v>
      </c>
      <c r="T1139" s="26">
        <v>-5.1999999999999998E-2</v>
      </c>
      <c r="U1139" s="26">
        <v>0.20300000000000001</v>
      </c>
      <c r="V1139" s="26">
        <v>-9.4E-2</v>
      </c>
      <c r="W1139" s="26">
        <v>0.12790000000000001</v>
      </c>
      <c r="X1139" s="23" t="str">
        <f t="shared" si="69"/>
        <v xml:space="preserve"> </v>
      </c>
      <c r="Y1139" s="23">
        <f t="shared" si="70"/>
        <v>0.65742536860335332</v>
      </c>
      <c r="Z1139" s="23">
        <f t="shared" si="71"/>
        <v>0.78311162934549405</v>
      </c>
      <c r="AA1139" s="48" t="str">
        <f t="shared" si="72"/>
        <v xml:space="preserve"> </v>
      </c>
      <c r="AB1139" s="26">
        <v>1.6500000000000001E-2</v>
      </c>
      <c r="AC1139" s="20" t="s">
        <v>11</v>
      </c>
      <c r="AD1139" s="26">
        <v>2.6599999999999999E-2</v>
      </c>
      <c r="AE1139" s="2" t="s">
        <v>9</v>
      </c>
    </row>
    <row r="1140" spans="2:32" x14ac:dyDescent="0.2">
      <c r="B1140" s="45"/>
      <c r="C1140" s="19" t="s">
        <v>1321</v>
      </c>
      <c r="D1140" s="20" t="s">
        <v>1322</v>
      </c>
      <c r="E1140" s="59">
        <v>40057</v>
      </c>
      <c r="F1140" s="30">
        <v>49</v>
      </c>
      <c r="G1140" s="30">
        <v>4</v>
      </c>
      <c r="I1140" s="26">
        <v>2.1399999999999999E-2</v>
      </c>
      <c r="J1140" s="26">
        <v>7.2300000000000003E-2</v>
      </c>
      <c r="K1140" s="26">
        <v>-8.3299999999999999E-2</v>
      </c>
      <c r="L1140" s="26">
        <v>9.1300000000000006E-2</v>
      </c>
      <c r="M1140" s="26">
        <v>4.4499999999999998E-2</v>
      </c>
      <c r="N1140" s="26">
        <v>4.4900000000000002E-2</v>
      </c>
      <c r="O1140" s="26">
        <v>4.87E-2</v>
      </c>
      <c r="P1140" s="26">
        <v>2.87E-2</v>
      </c>
      <c r="Q1140" s="26">
        <v>5.11E-2</v>
      </c>
      <c r="R1140" s="26">
        <v>-6.3299999999999995E-2</v>
      </c>
      <c r="S1140" s="26">
        <v>8.4599999999999995E-2</v>
      </c>
      <c r="T1140" s="26">
        <v>3.1300000000000001E-2</v>
      </c>
      <c r="U1140" s="26">
        <v>5.7000000000000002E-2</v>
      </c>
      <c r="V1140" s="26">
        <v>-0.11700000000000001</v>
      </c>
      <c r="W1140" s="26">
        <v>6.0999999999999999E-2</v>
      </c>
      <c r="X1140" s="23" t="str">
        <f t="shared" si="69"/>
        <v xml:space="preserve"> </v>
      </c>
      <c r="Y1140" s="23">
        <f t="shared" si="70"/>
        <v>0.28453167182755545</v>
      </c>
      <c r="Z1140" s="23">
        <f t="shared" si="71"/>
        <v>0.28402485437728409</v>
      </c>
      <c r="AA1140" s="48" t="str">
        <f t="shared" si="72"/>
        <v xml:space="preserve"> </v>
      </c>
      <c r="AB1140" s="28">
        <v>1.4E-2</v>
      </c>
      <c r="AC1140" s="28" t="s">
        <v>1323</v>
      </c>
      <c r="AD1140" s="26">
        <f>2.33%+0.54%</f>
        <v>2.8700000000000003E-2</v>
      </c>
      <c r="AE1140" s="20" t="s">
        <v>11</v>
      </c>
      <c r="AF1140" s="20"/>
    </row>
    <row r="1141" spans="2:32" x14ac:dyDescent="0.2">
      <c r="B1141" s="45"/>
      <c r="C1141" s="19" t="s">
        <v>1560</v>
      </c>
      <c r="D1141" s="20" t="s">
        <v>1618</v>
      </c>
      <c r="E1141" s="59">
        <v>38945</v>
      </c>
      <c r="F1141" s="30">
        <v>47</v>
      </c>
      <c r="G1141" s="30">
        <v>5</v>
      </c>
      <c r="I1141" s="26">
        <v>0.35299999999999998</v>
      </c>
      <c r="J1141" s="26">
        <v>0.13769999999999999</v>
      </c>
      <c r="K1141" s="26">
        <v>-0.1095</v>
      </c>
      <c r="L1141" s="26">
        <v>9.8599999999999993E-2</v>
      </c>
      <c r="M1141" s="26">
        <v>0.17510000000000001</v>
      </c>
      <c r="N1141" s="26">
        <v>6.7699999999999996E-2</v>
      </c>
      <c r="O1141" s="26">
        <v>9.3600000000000003E-2</v>
      </c>
      <c r="P1141" s="26">
        <v>6.5699999999999995E-2</v>
      </c>
      <c r="Q1141" s="26">
        <v>8.7599999999999997E-2</v>
      </c>
      <c r="R1141" s="26">
        <v>-0.16689999999999999</v>
      </c>
      <c r="S1141" s="26">
        <v>0.19070000000000001</v>
      </c>
      <c r="T1141" s="26">
        <v>8.0000000000000002E-3</v>
      </c>
      <c r="U1141" s="26">
        <v>0.09</v>
      </c>
      <c r="V1141" s="26">
        <v>-0.189</v>
      </c>
      <c r="W1141" s="26">
        <v>3.5000000000000003E-2</v>
      </c>
      <c r="X1141" s="23" t="str">
        <f t="shared" si="69"/>
        <v xml:space="preserve"> </v>
      </c>
      <c r="Y1141" s="23">
        <f t="shared" si="70"/>
        <v>0.42333777602551148</v>
      </c>
      <c r="Z1141" s="23">
        <f t="shared" si="71"/>
        <v>0.45490440032810997</v>
      </c>
      <c r="AA1141" s="48" t="str">
        <f t="shared" si="72"/>
        <v xml:space="preserve"> </v>
      </c>
      <c r="AB1141" s="28">
        <v>2.1999999999999999E-2</v>
      </c>
      <c r="AC1141" s="28" t="s">
        <v>1617</v>
      </c>
      <c r="AD1141" s="26">
        <v>3.5400000000000001E-2</v>
      </c>
      <c r="AE1141" s="20" t="s">
        <v>11</v>
      </c>
      <c r="AF1141" s="20"/>
    </row>
    <row r="1142" spans="2:32" x14ac:dyDescent="0.2">
      <c r="B1142" s="45"/>
      <c r="C1142" s="19" t="s">
        <v>1614</v>
      </c>
      <c r="D1142" s="20" t="s">
        <v>1615</v>
      </c>
      <c r="E1142" s="59">
        <v>40833</v>
      </c>
      <c r="F1142" s="30">
        <v>34</v>
      </c>
      <c r="G1142" s="30">
        <v>4</v>
      </c>
      <c r="I1142" s="26"/>
      <c r="J1142" s="26"/>
      <c r="K1142" s="26">
        <v>2.52E-2</v>
      </c>
      <c r="L1142" s="26">
        <v>9.74E-2</v>
      </c>
      <c r="M1142" s="26">
        <v>0.1007</v>
      </c>
      <c r="N1142" s="26">
        <v>0.1484</v>
      </c>
      <c r="O1142" s="26">
        <v>6.3899999999999998E-2</v>
      </c>
      <c r="P1142" s="26">
        <v>5.74E-2</v>
      </c>
      <c r="Q1142" s="26">
        <v>3.3500000000000002E-2</v>
      </c>
      <c r="R1142" s="26">
        <v>-0.1744</v>
      </c>
      <c r="S1142" s="26">
        <v>0.1386</v>
      </c>
      <c r="T1142" s="26">
        <v>2.0000000000000001E-4</v>
      </c>
      <c r="U1142" s="26">
        <v>0.1003</v>
      </c>
      <c r="V1142" s="26">
        <v>-8.8999999999999996E-2</v>
      </c>
      <c r="W1142" s="26">
        <v>4.8000000000000001E-2</v>
      </c>
      <c r="X1142" s="23" t="str">
        <f t="shared" si="69"/>
        <v xml:space="preserve"> </v>
      </c>
      <c r="Y1142" s="23">
        <f t="shared" si="70"/>
        <v>0.63306994505379821</v>
      </c>
      <c r="Z1142" s="23">
        <f t="shared" si="71"/>
        <v>0.45154743533290831</v>
      </c>
      <c r="AA1142" s="48" t="str">
        <f t="shared" si="72"/>
        <v xml:space="preserve"> </v>
      </c>
      <c r="AB1142" s="28">
        <v>2.1999999999999999E-2</v>
      </c>
      <c r="AC1142" s="28" t="s">
        <v>1616</v>
      </c>
      <c r="AD1142" s="26">
        <v>2.5399999999999999E-2</v>
      </c>
      <c r="AE1142" s="20" t="s">
        <v>11</v>
      </c>
      <c r="AF1142" s="20"/>
    </row>
    <row r="1143" spans="2:32" x14ac:dyDescent="0.2">
      <c r="C1143" s="19" t="s">
        <v>417</v>
      </c>
      <c r="D1143" s="20" t="s">
        <v>418</v>
      </c>
      <c r="E1143" s="59">
        <v>35975</v>
      </c>
      <c r="F1143" s="25">
        <v>56</v>
      </c>
      <c r="G1143" s="25">
        <v>4</v>
      </c>
      <c r="H1143" s="26">
        <v>-0.25800000000000001</v>
      </c>
      <c r="I1143" s="26">
        <v>0.20100000000000001</v>
      </c>
      <c r="J1143" s="26">
        <v>8.6900000000000005E-2</v>
      </c>
      <c r="K1143" s="26">
        <v>-8.9300000000000004E-2</v>
      </c>
      <c r="L1143" s="26">
        <v>0.14130000000000001</v>
      </c>
      <c r="M1143" s="26">
        <v>0.1066</v>
      </c>
      <c r="N1143" s="26">
        <v>3.3099999999999997E-2</v>
      </c>
      <c r="O1143" s="26">
        <v>0.1033</v>
      </c>
      <c r="P1143" s="26">
        <v>8.8999999999999999E-3</v>
      </c>
      <c r="Q1143" s="26">
        <v>0.11899999999999999</v>
      </c>
      <c r="R1143" s="26">
        <v>-0.1143</v>
      </c>
      <c r="S1143" s="26">
        <v>0.1532</v>
      </c>
      <c r="T1143" s="26">
        <v>7.6999999999999999E-2</v>
      </c>
      <c r="U1143" s="26">
        <v>0.114</v>
      </c>
      <c r="V1143" s="26"/>
      <c r="W1143" s="26">
        <v>3.5000000000000003E-2</v>
      </c>
      <c r="X1143" s="23" t="str">
        <f t="shared" si="69"/>
        <v xml:space="preserve"> </v>
      </c>
      <c r="Y1143" s="23" t="str">
        <f t="shared" si="70"/>
        <v xml:space="preserve"> </v>
      </c>
      <c r="Z1143" s="23" t="str">
        <f t="shared" si="71"/>
        <v xml:space="preserve"> </v>
      </c>
      <c r="AA1143" s="48" t="str">
        <f t="shared" si="72"/>
        <v xml:space="preserve"> </v>
      </c>
      <c r="AB1143" s="26">
        <v>2.2800000000000001E-2</v>
      </c>
      <c r="AC1143" s="20" t="s">
        <v>11</v>
      </c>
      <c r="AD1143" s="26">
        <v>2.2800000000000001E-2</v>
      </c>
      <c r="AE1143" s="20" t="s">
        <v>11</v>
      </c>
    </row>
    <row r="1144" spans="2:32" x14ac:dyDescent="0.2">
      <c r="C1144" s="19" t="s">
        <v>430</v>
      </c>
      <c r="D1144" s="20" t="s">
        <v>431</v>
      </c>
      <c r="E1144" s="59">
        <v>39283</v>
      </c>
      <c r="F1144" s="25">
        <v>49</v>
      </c>
      <c r="G1144" s="25">
        <v>4</v>
      </c>
      <c r="H1144" s="26">
        <v>-5.74E-2</v>
      </c>
      <c r="I1144" s="26">
        <v>5.0799999999999998E-2</v>
      </c>
      <c r="J1144" s="26">
        <v>0.02</v>
      </c>
      <c r="K1144" s="26">
        <v>-9.1999999999999998E-2</v>
      </c>
      <c r="L1144" s="26">
        <v>3.9E-2</v>
      </c>
      <c r="M1144" s="26">
        <v>6.0999999999999999E-2</v>
      </c>
      <c r="N1144" s="26">
        <v>2.8000000000000001E-2</v>
      </c>
      <c r="O1144" s="26">
        <v>0.1101</v>
      </c>
      <c r="P1144" s="26">
        <v>7.7100000000000002E-2</v>
      </c>
      <c r="Q1144" s="26">
        <v>6.8000000000000005E-2</v>
      </c>
      <c r="R1144" s="26">
        <v>-0.1439</v>
      </c>
      <c r="S1144" s="26">
        <v>0.1145</v>
      </c>
      <c r="T1144" s="26">
        <v>-1.2E-2</v>
      </c>
      <c r="U1144" s="26">
        <v>6.5000000000000002E-2</v>
      </c>
      <c r="V1144" s="26"/>
      <c r="W1144" s="26"/>
      <c r="X1144" s="23" t="str">
        <f t="shared" si="69"/>
        <v xml:space="preserve"> </v>
      </c>
      <c r="Y1144" s="23" t="str">
        <f t="shared" si="70"/>
        <v xml:space="preserve"> </v>
      </c>
      <c r="Z1144" s="23" t="str">
        <f t="shared" si="71"/>
        <v xml:space="preserve"> </v>
      </c>
      <c r="AA1144" s="48" t="str">
        <f t="shared" si="72"/>
        <v xml:space="preserve"> </v>
      </c>
      <c r="AB1144" s="26">
        <v>0.02</v>
      </c>
      <c r="AC1144" s="20" t="s">
        <v>11</v>
      </c>
      <c r="AD1144" s="26">
        <v>2.92E-2</v>
      </c>
      <c r="AE1144" s="20" t="s">
        <v>11</v>
      </c>
    </row>
    <row r="1145" spans="2:32" x14ac:dyDescent="0.2">
      <c r="C1145" s="19" t="s">
        <v>343</v>
      </c>
      <c r="D1145" s="20" t="s">
        <v>344</v>
      </c>
      <c r="E1145" s="59">
        <v>36084</v>
      </c>
      <c r="F1145" s="30">
        <v>34</v>
      </c>
      <c r="G1145" s="25">
        <v>3</v>
      </c>
      <c r="H1145" s="26">
        <v>-0.41299999999999998</v>
      </c>
      <c r="I1145" s="26">
        <v>0.28899999999999998</v>
      </c>
      <c r="J1145" s="26">
        <v>0.154</v>
      </c>
      <c r="K1145" s="26">
        <v>-0.13500000000000001</v>
      </c>
      <c r="L1145" s="26">
        <v>0.126</v>
      </c>
      <c r="M1145" s="26">
        <v>3.4000000000000002E-2</v>
      </c>
      <c r="N1145" s="26">
        <v>6.6000000000000003E-2</v>
      </c>
      <c r="O1145" s="26">
        <v>2.3E-2</v>
      </c>
      <c r="P1145" s="26">
        <v>3.5999999999999997E-2</v>
      </c>
      <c r="Q1145" s="26">
        <v>1.3599999999999999E-2</v>
      </c>
      <c r="R1145" s="26">
        <v>-6.2100000000000002E-2</v>
      </c>
      <c r="S1145" s="26">
        <v>9.2899999999999996E-2</v>
      </c>
      <c r="T1145" s="26">
        <v>-0.02</v>
      </c>
      <c r="U1145" s="26">
        <v>3.6999999999999998E-2</v>
      </c>
      <c r="V1145" s="26">
        <v>-0.127</v>
      </c>
      <c r="W1145" s="26">
        <v>3.7999999999999999E-2</v>
      </c>
      <c r="X1145" s="23">
        <f t="shared" si="69"/>
        <v>-4.9429240211487424E-2</v>
      </c>
      <c r="Y1145" s="23">
        <f t="shared" si="70"/>
        <v>8.8648362210907106E-2</v>
      </c>
      <c r="Z1145" s="23">
        <f t="shared" si="71"/>
        <v>0.11772026633836807</v>
      </c>
      <c r="AA1145" s="48">
        <f t="shared" si="72"/>
        <v>-3.1632784473317743E-3</v>
      </c>
      <c r="AB1145" s="26">
        <v>1.4999999999999999E-2</v>
      </c>
      <c r="AC1145" s="20" t="s">
        <v>273</v>
      </c>
      <c r="AD1145" s="26">
        <v>2.1700000000000001E-2</v>
      </c>
      <c r="AE1145" s="26" t="s">
        <v>11</v>
      </c>
    </row>
    <row r="1146" spans="2:32" x14ac:dyDescent="0.2">
      <c r="C1146" s="19" t="s">
        <v>329</v>
      </c>
      <c r="D1146" s="20" t="s">
        <v>330</v>
      </c>
      <c r="E1146" s="59">
        <v>36311</v>
      </c>
      <c r="F1146" s="30">
        <v>438</v>
      </c>
      <c r="G1146" s="25">
        <v>3</v>
      </c>
      <c r="H1146" s="26">
        <v>-6.6000000000000003E-2</v>
      </c>
      <c r="I1146" s="26">
        <v>9.6000000000000002E-2</v>
      </c>
      <c r="J1146" s="26">
        <v>1.7999999999999999E-2</v>
      </c>
      <c r="K1146" s="26">
        <v>-4.8000000000000001E-2</v>
      </c>
      <c r="L1146" s="26">
        <v>8.8999999999999996E-2</v>
      </c>
      <c r="M1146" s="26">
        <v>6.8000000000000005E-2</v>
      </c>
      <c r="N1146" s="26">
        <v>0.04</v>
      </c>
      <c r="O1146" s="26">
        <v>3.2000000000000001E-2</v>
      </c>
      <c r="P1146" s="26">
        <v>5.0000000000000001E-3</v>
      </c>
      <c r="Q1146" s="26">
        <v>-6.0000000000000001E-3</v>
      </c>
      <c r="R1146" s="26">
        <v>-0.1009</v>
      </c>
      <c r="S1146" s="26">
        <v>6.7100000000000007E-2</v>
      </c>
      <c r="T1146" s="26">
        <v>-4.2000000000000003E-2</v>
      </c>
      <c r="U1146" s="26">
        <v>2.8000000000000001E-2</v>
      </c>
      <c r="V1146" s="26"/>
      <c r="W1146" s="26"/>
      <c r="X1146" s="23" t="str">
        <f t="shared" si="69"/>
        <v xml:space="preserve"> </v>
      </c>
      <c r="Y1146" s="23" t="str">
        <f t="shared" si="70"/>
        <v xml:space="preserve"> </v>
      </c>
      <c r="Z1146" s="23" t="str">
        <f t="shared" si="71"/>
        <v xml:space="preserve"> </v>
      </c>
      <c r="AA1146" s="48" t="str">
        <f t="shared" si="72"/>
        <v xml:space="preserve"> </v>
      </c>
      <c r="AB1146" s="26">
        <v>0.01</v>
      </c>
      <c r="AC1146" s="20" t="s">
        <v>11</v>
      </c>
      <c r="AD1146" s="26">
        <v>1.6799999999999999E-2</v>
      </c>
      <c r="AE1146" s="26" t="s">
        <v>11</v>
      </c>
    </row>
    <row r="1147" spans="2:32" x14ac:dyDescent="0.2">
      <c r="C1147" s="19" t="s">
        <v>1634</v>
      </c>
      <c r="D1147" s="20" t="s">
        <v>353</v>
      </c>
      <c r="E1147" s="59">
        <v>39815</v>
      </c>
      <c r="F1147" s="30">
        <v>47</v>
      </c>
      <c r="G1147" s="25">
        <v>4</v>
      </c>
      <c r="H1147" s="26"/>
      <c r="I1147" s="26">
        <v>0.1595</v>
      </c>
      <c r="J1147" s="26">
        <v>5.8900000000000001E-2</v>
      </c>
      <c r="K1147" s="26">
        <v>-9.2999999999999992E-3</v>
      </c>
      <c r="L1147" s="26">
        <v>0.12920000000000001</v>
      </c>
      <c r="M1147" s="26">
        <v>5.8000000000000003E-2</v>
      </c>
      <c r="N1147" s="26">
        <v>0.12620000000000001</v>
      </c>
      <c r="O1147" s="26">
        <v>7.0300000000000001E-2</v>
      </c>
      <c r="P1147" s="26">
        <v>-3.6400000000000002E-2</v>
      </c>
      <c r="Q1147" s="26">
        <v>5.1999999999999998E-2</v>
      </c>
      <c r="R1147" s="26">
        <v>-6.8599999999999994E-2</v>
      </c>
      <c r="S1147" s="26">
        <v>7.9899999999999999E-2</v>
      </c>
      <c r="T1147" s="26">
        <v>0.115</v>
      </c>
      <c r="U1147" s="26">
        <v>9.8000000000000004E-2</v>
      </c>
      <c r="V1147" s="26">
        <v>-0.221</v>
      </c>
      <c r="W1147" s="26">
        <v>-7.0000000000000001E-3</v>
      </c>
      <c r="X1147" s="23" t="str">
        <f t="shared" si="69"/>
        <v xml:space="preserve"> </v>
      </c>
      <c r="Y1147" s="23">
        <f t="shared" si="70"/>
        <v>0.37757726955785409</v>
      </c>
      <c r="Z1147" s="23">
        <f t="shared" si="71"/>
        <v>0.23141073617466956</v>
      </c>
      <c r="AA1147" s="48" t="str">
        <f t="shared" si="72"/>
        <v xml:space="preserve"> </v>
      </c>
      <c r="AB1147" s="26">
        <v>1.7500000000000002E-2</v>
      </c>
      <c r="AC1147" s="20" t="s">
        <v>354</v>
      </c>
      <c r="AD1147" s="26">
        <v>3.3399999999999999E-2</v>
      </c>
      <c r="AE1147" s="26" t="s">
        <v>11</v>
      </c>
    </row>
    <row r="1148" spans="2:32" x14ac:dyDescent="0.2">
      <c r="C1148" s="19" t="s">
        <v>375</v>
      </c>
      <c r="D1148" s="20" t="s">
        <v>376</v>
      </c>
      <c r="E1148" s="59">
        <v>40637</v>
      </c>
      <c r="F1148" s="30">
        <v>4</v>
      </c>
      <c r="G1148" s="25">
        <v>4</v>
      </c>
      <c r="H1148" s="26"/>
      <c r="I1148" s="26"/>
      <c r="J1148" s="26"/>
      <c r="K1148" s="26">
        <v>-4.5600000000000002E-2</v>
      </c>
      <c r="L1148" s="26">
        <v>8.3000000000000001E-3</v>
      </c>
      <c r="M1148" s="26">
        <v>0.1009</v>
      </c>
      <c r="N1148" s="26">
        <v>7.3700000000000002E-2</v>
      </c>
      <c r="O1148" s="26">
        <v>3.7699999999999997E-2</v>
      </c>
      <c r="P1148" s="26">
        <v>9.4999999999999998E-3</v>
      </c>
      <c r="Q1148" s="26">
        <v>1.89E-2</v>
      </c>
      <c r="R1148" s="26">
        <v>-9.3799999999999994E-2</v>
      </c>
      <c r="S1148" s="26">
        <v>0.1003</v>
      </c>
      <c r="T1148" s="26">
        <v>-5.0000000000000001E-3</v>
      </c>
      <c r="U1148" s="26">
        <v>0.13500000000000001</v>
      </c>
      <c r="V1148" s="26"/>
      <c r="W1148" s="26"/>
      <c r="X1148" s="23" t="str">
        <f t="shared" si="69"/>
        <v xml:space="preserve"> </v>
      </c>
      <c r="Y1148" s="23" t="str">
        <f t="shared" si="70"/>
        <v xml:space="preserve"> </v>
      </c>
      <c r="Z1148" s="23" t="str">
        <f t="shared" si="71"/>
        <v xml:space="preserve"> </v>
      </c>
      <c r="AA1148" s="48" t="str">
        <f t="shared" si="72"/>
        <v xml:space="preserve"> </v>
      </c>
      <c r="AB1148" s="26">
        <v>1.7000000000000001E-2</v>
      </c>
      <c r="AC1148" s="20" t="s">
        <v>11</v>
      </c>
      <c r="AD1148" s="26">
        <v>2.64E-2</v>
      </c>
      <c r="AE1148" s="26" t="s">
        <v>11</v>
      </c>
    </row>
    <row r="1149" spans="2:32" x14ac:dyDescent="0.2">
      <c r="C1149" s="19" t="s">
        <v>389</v>
      </c>
      <c r="D1149" s="20" t="s">
        <v>390</v>
      </c>
      <c r="E1149" s="59">
        <v>35443</v>
      </c>
      <c r="F1149" s="30">
        <v>49</v>
      </c>
      <c r="G1149" s="30">
        <v>4</v>
      </c>
      <c r="H1149" s="26">
        <v>-0.16</v>
      </c>
      <c r="I1149" s="26">
        <v>0.13</v>
      </c>
      <c r="J1149" s="26">
        <v>-4.0000000000000001E-3</v>
      </c>
      <c r="K1149" s="26">
        <v>-0.16700000000000001</v>
      </c>
      <c r="L1149" s="26">
        <v>0.08</v>
      </c>
      <c r="M1149" s="26">
        <v>3.1099999999999999E-2</v>
      </c>
      <c r="N1149" s="26">
        <v>-1.6000000000000001E-3</v>
      </c>
      <c r="O1149" s="26">
        <v>7.6399999999999996E-2</v>
      </c>
      <c r="P1149" s="26">
        <v>1.18E-2</v>
      </c>
      <c r="Q1149" s="26">
        <v>3.7499999999999999E-2</v>
      </c>
      <c r="R1149" s="26">
        <v>-0.1023</v>
      </c>
      <c r="S1149" s="26">
        <v>6.3299999999999995E-2</v>
      </c>
      <c r="T1149" s="26">
        <v>-1.2E-2</v>
      </c>
      <c r="U1149" s="26">
        <v>2.7E-2</v>
      </c>
      <c r="V1149" s="26"/>
      <c r="W1149" s="26"/>
      <c r="X1149" s="23" t="str">
        <f t="shared" si="69"/>
        <v xml:space="preserve"> </v>
      </c>
      <c r="Y1149" s="23" t="str">
        <f t="shared" si="70"/>
        <v xml:space="preserve"> </v>
      </c>
      <c r="Z1149" s="23" t="str">
        <f t="shared" si="71"/>
        <v xml:space="preserve"> </v>
      </c>
      <c r="AA1149" s="48" t="str">
        <f t="shared" si="72"/>
        <v xml:space="preserve"> </v>
      </c>
      <c r="AB1149" s="26">
        <v>1.9099999999999999E-2</v>
      </c>
      <c r="AC1149" s="20" t="s">
        <v>391</v>
      </c>
      <c r="AD1149" s="26">
        <v>2.93E-2</v>
      </c>
      <c r="AE1149" s="20" t="s">
        <v>227</v>
      </c>
    </row>
    <row r="1150" spans="2:32" x14ac:dyDescent="0.2">
      <c r="C1150" s="19" t="s">
        <v>104</v>
      </c>
      <c r="D1150" s="20" t="s">
        <v>99</v>
      </c>
      <c r="E1150" s="59">
        <v>38355</v>
      </c>
      <c r="F1150" s="30">
        <v>365</v>
      </c>
      <c r="G1150" s="30">
        <v>5</v>
      </c>
      <c r="H1150" s="26">
        <v>-0.16200000000000001</v>
      </c>
      <c r="I1150" s="26">
        <v>0.307</v>
      </c>
      <c r="J1150" s="26">
        <v>0.15</v>
      </c>
      <c r="K1150" s="26">
        <v>-9.8000000000000004E-2</v>
      </c>
      <c r="L1150" s="26">
        <v>0.104</v>
      </c>
      <c r="M1150" s="26">
        <v>0.115</v>
      </c>
      <c r="N1150" s="26">
        <v>5.0999999999999997E-2</v>
      </c>
      <c r="O1150" s="26">
        <v>-4.9000000000000002E-2</v>
      </c>
      <c r="P1150" s="26">
        <v>1.34E-2</v>
      </c>
      <c r="Q1150" s="26">
        <v>3.3E-3</v>
      </c>
      <c r="R1150" s="26">
        <v>-0.1605</v>
      </c>
      <c r="S1150" s="26">
        <v>9.0700000000000003E-2</v>
      </c>
      <c r="T1150" s="26">
        <v>0.26960000000000001</v>
      </c>
      <c r="U1150" s="26">
        <v>-6.2300000000000001E-2</v>
      </c>
      <c r="V1150" s="26"/>
      <c r="W1150" s="26"/>
      <c r="X1150" s="23" t="str">
        <f t="shared" si="69"/>
        <v xml:space="preserve"> </v>
      </c>
      <c r="Y1150" s="23" t="str">
        <f t="shared" si="70"/>
        <v xml:space="preserve"> </v>
      </c>
      <c r="Z1150" s="23" t="str">
        <f t="shared" si="71"/>
        <v xml:space="preserve"> </v>
      </c>
      <c r="AA1150" s="48" t="str">
        <f t="shared" si="72"/>
        <v xml:space="preserve"> </v>
      </c>
      <c r="AB1150" s="26">
        <v>2.29E-2</v>
      </c>
      <c r="AC1150" s="20" t="s">
        <v>11</v>
      </c>
      <c r="AD1150" s="26">
        <v>2.29E-2</v>
      </c>
      <c r="AE1150" s="20" t="s">
        <v>11</v>
      </c>
    </row>
    <row r="1151" spans="2:32" x14ac:dyDescent="0.2">
      <c r="C1151" s="19" t="s">
        <v>215</v>
      </c>
      <c r="E1151" s="59">
        <v>37258</v>
      </c>
      <c r="F1151" s="30">
        <v>233</v>
      </c>
      <c r="G1151" s="25">
        <v>4</v>
      </c>
      <c r="H1151" s="26">
        <v>-0.152</v>
      </c>
      <c r="I1151" s="26">
        <v>0.13200000000000001</v>
      </c>
      <c r="J1151" s="26">
        <v>0.1</v>
      </c>
      <c r="K1151" s="26">
        <v>-4.2999999999999997E-2</v>
      </c>
      <c r="L1151" s="26">
        <v>7.4999999999999997E-2</v>
      </c>
      <c r="M1151" s="26">
        <v>-1.2E-2</v>
      </c>
      <c r="N1151" s="26">
        <v>6.4000000000000001E-2</v>
      </c>
      <c r="O1151" s="26">
        <v>-4.3999999999999997E-2</v>
      </c>
      <c r="P1151" s="26">
        <v>7.8E-2</v>
      </c>
      <c r="Q1151" s="26">
        <v>4.02E-2</v>
      </c>
      <c r="R1151" s="26">
        <v>-4.5199999999999997E-2</v>
      </c>
      <c r="S1151" s="26">
        <v>5.7000000000000002E-2</v>
      </c>
      <c r="T1151" s="26">
        <v>9.4799999999999995E-2</v>
      </c>
      <c r="U1151" s="26">
        <v>1E-4</v>
      </c>
      <c r="V1151" s="26"/>
      <c r="W1151" s="26">
        <v>5.11E-2</v>
      </c>
      <c r="X1151" s="23" t="str">
        <f t="shared" si="69"/>
        <v xml:space="preserve"> </v>
      </c>
      <c r="Y1151" s="23" t="str">
        <f t="shared" si="70"/>
        <v xml:space="preserve"> </v>
      </c>
      <c r="Z1151" s="23" t="str">
        <f t="shared" si="71"/>
        <v xml:space="preserve"> </v>
      </c>
      <c r="AA1151" s="48" t="str">
        <f t="shared" si="72"/>
        <v xml:space="preserve"> </v>
      </c>
      <c r="AB1151" s="26">
        <v>2.41E-2</v>
      </c>
      <c r="AC1151" s="20" t="s">
        <v>9</v>
      </c>
      <c r="AD1151" s="26">
        <v>2.5100000000000001E-2</v>
      </c>
      <c r="AE1151" s="26" t="s">
        <v>11</v>
      </c>
    </row>
    <row r="1152" spans="2:32" x14ac:dyDescent="0.2">
      <c r="C1152" s="38" t="s">
        <v>260</v>
      </c>
      <c r="D1152" s="20" t="s">
        <v>286</v>
      </c>
      <c r="E1152" s="59">
        <v>36325</v>
      </c>
      <c r="F1152" s="30">
        <v>121</v>
      </c>
      <c r="G1152" s="25">
        <v>4</v>
      </c>
      <c r="H1152" s="26">
        <v>-0.27100000000000002</v>
      </c>
      <c r="I1152" s="26">
        <v>0.192</v>
      </c>
      <c r="J1152" s="26">
        <v>0.14299999999999999</v>
      </c>
      <c r="K1152" s="26">
        <v>-8.6999999999999994E-2</v>
      </c>
      <c r="L1152" s="26">
        <v>0.11899999999999999</v>
      </c>
      <c r="M1152" s="26">
        <v>1.54E-2</v>
      </c>
      <c r="N1152" s="26">
        <v>6.4899999999999999E-2</v>
      </c>
      <c r="O1152" s="26">
        <v>-4.6199999999999998E-2</v>
      </c>
      <c r="P1152" s="26">
        <v>8.6499999999999994E-2</v>
      </c>
      <c r="Q1152" s="26">
        <v>7.5200000000000003E-2</v>
      </c>
      <c r="R1152" s="26">
        <v>-6.5299999999999997E-2</v>
      </c>
      <c r="S1152" s="26">
        <v>6.8400000000000002E-2</v>
      </c>
      <c r="T1152" s="26">
        <v>0.1236</v>
      </c>
      <c r="U1152" s="26">
        <v>2.0400000000000001E-2</v>
      </c>
      <c r="V1152" s="26"/>
      <c r="W1152" s="26">
        <v>7.5300000000000006E-2</v>
      </c>
      <c r="X1152" s="23" t="str">
        <f t="shared" si="69"/>
        <v xml:space="preserve"> </v>
      </c>
      <c r="Y1152" s="23" t="str">
        <f t="shared" si="70"/>
        <v xml:space="preserve"> </v>
      </c>
      <c r="Z1152" s="23" t="str">
        <f t="shared" si="71"/>
        <v xml:space="preserve"> </v>
      </c>
      <c r="AA1152" s="48" t="str">
        <f t="shared" si="72"/>
        <v xml:space="preserve"> </v>
      </c>
      <c r="AB1152" s="28">
        <v>2.5399999999999999E-2</v>
      </c>
      <c r="AC1152" s="20" t="s">
        <v>9</v>
      </c>
      <c r="AD1152" s="26">
        <v>2.93E-2</v>
      </c>
      <c r="AE1152" s="26" t="s">
        <v>11</v>
      </c>
    </row>
    <row r="1153" spans="1:38" x14ac:dyDescent="0.2">
      <c r="C1153" s="38" t="s">
        <v>334</v>
      </c>
      <c r="D1153" s="20" t="s">
        <v>335</v>
      </c>
      <c r="E1153" s="59">
        <v>37258</v>
      </c>
      <c r="F1153" s="30">
        <v>114</v>
      </c>
      <c r="G1153" s="25">
        <v>5</v>
      </c>
      <c r="H1153" s="26">
        <v>-0.39100000000000001</v>
      </c>
      <c r="I1153" s="26">
        <v>0.26500000000000001</v>
      </c>
      <c r="J1153" s="26">
        <v>0.191</v>
      </c>
      <c r="K1153" s="26">
        <v>-0.11799999999999999</v>
      </c>
      <c r="L1153" s="26">
        <v>0.14699999999999999</v>
      </c>
      <c r="M1153" s="26">
        <v>3.4000000000000002E-2</v>
      </c>
      <c r="N1153" s="26">
        <v>6.6000000000000003E-2</v>
      </c>
      <c r="O1153" s="26">
        <v>-4.4999999999999998E-2</v>
      </c>
      <c r="P1153" s="26">
        <v>0.10299999999999999</v>
      </c>
      <c r="Q1153" s="26">
        <v>9.5399999999999999E-2</v>
      </c>
      <c r="R1153" s="26">
        <v>-8.2299999999999998E-2</v>
      </c>
      <c r="S1153" s="26">
        <v>7.8600000000000003E-2</v>
      </c>
      <c r="T1153" s="26">
        <v>0.15340000000000001</v>
      </c>
      <c r="U1153" s="26">
        <v>5.3800000000000001E-2</v>
      </c>
      <c r="V1153" s="26"/>
      <c r="W1153" s="26">
        <v>0.12590000000000001</v>
      </c>
      <c r="X1153" s="23" t="str">
        <f t="shared" si="69"/>
        <v xml:space="preserve"> </v>
      </c>
      <c r="Y1153" s="23" t="str">
        <f t="shared" si="70"/>
        <v xml:space="preserve"> </v>
      </c>
      <c r="Z1153" s="23" t="str">
        <f t="shared" si="71"/>
        <v xml:space="preserve"> </v>
      </c>
      <c r="AA1153" s="48" t="str">
        <f t="shared" si="72"/>
        <v xml:space="preserve"> </v>
      </c>
      <c r="AB1153" s="28">
        <v>2.6700000000000002E-2</v>
      </c>
      <c r="AC1153" s="20" t="s">
        <v>9</v>
      </c>
      <c r="AD1153" s="26">
        <v>2.7099999999999999E-2</v>
      </c>
      <c r="AE1153" s="26" t="s">
        <v>11</v>
      </c>
    </row>
    <row r="1154" spans="1:38" x14ac:dyDescent="0.2">
      <c r="C1154" s="19" t="s">
        <v>1025</v>
      </c>
      <c r="D1154" s="20" t="s">
        <v>1024</v>
      </c>
      <c r="E1154" s="59">
        <v>39976</v>
      </c>
      <c r="F1154" s="30">
        <v>46</v>
      </c>
      <c r="G1154" s="30">
        <v>3</v>
      </c>
      <c r="H1154" s="23"/>
      <c r="I1154" s="26"/>
      <c r="J1154" s="26">
        <v>0.02</v>
      </c>
      <c r="K1154" s="26">
        <v>-0.121</v>
      </c>
      <c r="L1154" s="26">
        <v>7.0000000000000001E-3</v>
      </c>
      <c r="M1154" s="26">
        <v>6.3299999999999995E-2</v>
      </c>
      <c r="N1154" s="26">
        <v>6.6799999999999998E-2</v>
      </c>
      <c r="O1154" s="26">
        <v>2.1499999999999998E-2</v>
      </c>
      <c r="P1154" s="26">
        <v>-1.03E-2</v>
      </c>
      <c r="Q1154" s="26">
        <v>3.2800000000000003E-2</v>
      </c>
      <c r="R1154" s="26">
        <v>-6.8000000000000005E-2</v>
      </c>
      <c r="S1154" s="26">
        <v>5.3999999999999999E-2</v>
      </c>
      <c r="T1154" s="26">
        <v>2.8000000000000001E-2</v>
      </c>
      <c r="U1154" s="26">
        <v>0</v>
      </c>
      <c r="V1154" s="26"/>
      <c r="W1154" s="26"/>
      <c r="X1154" s="23" t="str">
        <f t="shared" si="69"/>
        <v xml:space="preserve"> </v>
      </c>
      <c r="Y1154" s="23" t="str">
        <f t="shared" si="70"/>
        <v xml:space="preserve"> </v>
      </c>
      <c r="Z1154" s="23" t="str">
        <f t="shared" si="71"/>
        <v xml:space="preserve"> </v>
      </c>
      <c r="AA1154" s="48" t="str">
        <f t="shared" si="72"/>
        <v xml:space="preserve"> </v>
      </c>
      <c r="AB1154" s="26">
        <v>2.6200000000000001E-2</v>
      </c>
      <c r="AC1154" s="20" t="s">
        <v>11</v>
      </c>
      <c r="AD1154" s="26">
        <v>2.6200000000000001E-2</v>
      </c>
      <c r="AE1154" s="20" t="s">
        <v>11</v>
      </c>
    </row>
    <row r="1155" spans="1:38" x14ac:dyDescent="0.2">
      <c r="C1155" s="19" t="s">
        <v>341</v>
      </c>
      <c r="D1155" s="20" t="s">
        <v>342</v>
      </c>
      <c r="E1155" s="59">
        <v>39234</v>
      </c>
      <c r="F1155" s="30">
        <v>8.5</v>
      </c>
      <c r="G1155" s="30">
        <v>5</v>
      </c>
      <c r="H1155" s="26">
        <v>-0.41699999999999998</v>
      </c>
      <c r="I1155" s="26">
        <v>0.22900000000000001</v>
      </c>
      <c r="J1155" s="26">
        <v>5.9200000000000003E-2</v>
      </c>
      <c r="K1155" s="26">
        <v>-0.18240000000000001</v>
      </c>
      <c r="L1155" s="26">
        <v>0.15759999999999999</v>
      </c>
      <c r="M1155" s="26">
        <v>0.22090000000000001</v>
      </c>
      <c r="N1155" s="26">
        <v>6.1400000000000003E-2</v>
      </c>
      <c r="O1155" s="26">
        <v>0.1636</v>
      </c>
      <c r="P1155" s="26">
        <v>4.3799999999999999E-2</v>
      </c>
      <c r="Q1155" s="26">
        <v>0.114</v>
      </c>
      <c r="R1155" s="26">
        <v>-0.1996</v>
      </c>
      <c r="S1155" s="26">
        <v>0.1988</v>
      </c>
      <c r="T1155" s="26">
        <v>1.4999999999999999E-2</v>
      </c>
      <c r="U1155" s="26">
        <v>0.182</v>
      </c>
      <c r="V1155" s="26"/>
      <c r="W1155" s="26"/>
      <c r="X1155" s="23" t="str">
        <f t="shared" si="69"/>
        <v xml:space="preserve"> </v>
      </c>
      <c r="Y1155" s="23" t="str">
        <f t="shared" si="70"/>
        <v xml:space="preserve"> </v>
      </c>
      <c r="Z1155" s="23" t="str">
        <f t="shared" si="71"/>
        <v xml:space="preserve"> </v>
      </c>
      <c r="AA1155" s="48" t="str">
        <f t="shared" si="72"/>
        <v xml:space="preserve"> </v>
      </c>
      <c r="AB1155" s="28">
        <v>0.02</v>
      </c>
      <c r="AC1155" s="20" t="s">
        <v>340</v>
      </c>
      <c r="AD1155" s="26">
        <v>3.0200000000000001E-2</v>
      </c>
      <c r="AE1155" s="26" t="s">
        <v>9</v>
      </c>
    </row>
    <row r="1156" spans="1:38" x14ac:dyDescent="0.2">
      <c r="C1156" s="19" t="s">
        <v>1144</v>
      </c>
      <c r="D1156" s="20" t="s">
        <v>1145</v>
      </c>
      <c r="E1156" s="59">
        <v>29151</v>
      </c>
      <c r="F1156" s="25">
        <v>157</v>
      </c>
      <c r="G1156" s="25">
        <v>5</v>
      </c>
      <c r="H1156" s="26">
        <v>-0.35299999999999998</v>
      </c>
      <c r="I1156" s="26">
        <v>0.216</v>
      </c>
      <c r="J1156" s="26">
        <v>5.1999999999999998E-2</v>
      </c>
      <c r="K1156" s="26">
        <v>-0.11899999999999999</v>
      </c>
      <c r="L1156" s="26">
        <v>0.127</v>
      </c>
      <c r="M1156" s="28">
        <v>0.152</v>
      </c>
      <c r="N1156" s="28">
        <v>6.2E-2</v>
      </c>
      <c r="O1156" s="28">
        <v>0.107</v>
      </c>
      <c r="P1156" s="28">
        <v>4.7E-2</v>
      </c>
      <c r="Q1156" s="28">
        <v>6.3100000000000003E-2</v>
      </c>
      <c r="R1156" s="28">
        <v>-0.11609999999999999</v>
      </c>
      <c r="S1156" s="28">
        <v>0.21609999999999999</v>
      </c>
      <c r="T1156" s="28">
        <v>-0.02</v>
      </c>
      <c r="U1156" s="28">
        <v>0.249</v>
      </c>
      <c r="V1156" s="28">
        <v>-0.13</v>
      </c>
      <c r="W1156" s="28">
        <v>0.124</v>
      </c>
      <c r="X1156" s="23">
        <f t="shared" si="69"/>
        <v>0.59384225615506891</v>
      </c>
      <c r="Y1156" s="23">
        <f t="shared" si="70"/>
        <v>0.92571379399687381</v>
      </c>
      <c r="Z1156" s="23">
        <f t="shared" si="71"/>
        <v>0.939509525249977</v>
      </c>
      <c r="AA1156" s="48">
        <f t="shared" si="72"/>
        <v>2.956277919571404E-2</v>
      </c>
      <c r="AB1156" s="26">
        <v>2.12E-2</v>
      </c>
      <c r="AC1156" s="20" t="s">
        <v>1146</v>
      </c>
      <c r="AD1156" s="26">
        <v>2.12E-2</v>
      </c>
    </row>
    <row r="1157" spans="1:38" x14ac:dyDescent="0.2">
      <c r="C1157" s="19" t="s">
        <v>1633</v>
      </c>
      <c r="D1157" s="20" t="s">
        <v>1632</v>
      </c>
      <c r="E1157" s="59">
        <v>36391</v>
      </c>
      <c r="F1157" s="30">
        <v>255</v>
      </c>
      <c r="G1157" s="30">
        <v>4</v>
      </c>
      <c r="H1157" s="26">
        <v>-0.1852</v>
      </c>
      <c r="I1157" s="26">
        <v>8.7800000000000003E-2</v>
      </c>
      <c r="J1157" s="26">
        <v>0.13589999999999999</v>
      </c>
      <c r="K1157" s="26">
        <v>-6.3500000000000001E-2</v>
      </c>
      <c r="L1157" s="26">
        <v>6.8099999999999994E-2</v>
      </c>
      <c r="M1157" s="26">
        <v>7.5499999999999998E-2</v>
      </c>
      <c r="N1157" s="26">
        <v>5.0299999999999997E-2</v>
      </c>
      <c r="O1157" s="26">
        <v>5.6099999999999997E-2</v>
      </c>
      <c r="P1157" s="26">
        <v>1.67E-2</v>
      </c>
      <c r="Q1157" s="26">
        <v>3.15E-2</v>
      </c>
      <c r="R1157" s="26">
        <v>-0.10299999999999999</v>
      </c>
      <c r="S1157" s="26"/>
      <c r="T1157" s="26">
        <v>7.4999999999999997E-2</v>
      </c>
      <c r="U1157" s="26">
        <v>7.2999999999999995E-2</v>
      </c>
      <c r="V1157" s="26">
        <v>-8.2000000000000003E-2</v>
      </c>
      <c r="W1157" s="26">
        <v>3.0000000000000001E-3</v>
      </c>
      <c r="X1157" s="23" t="str">
        <f t="shared" si="69"/>
        <v xml:space="preserve"> </v>
      </c>
      <c r="Y1157" s="23" t="str">
        <f t="shared" si="70"/>
        <v xml:space="preserve"> </v>
      </c>
      <c r="Z1157" s="23" t="str">
        <f t="shared" si="71"/>
        <v xml:space="preserve"> </v>
      </c>
      <c r="AA1157" s="48" t="str">
        <f t="shared" si="72"/>
        <v xml:space="preserve"> </v>
      </c>
      <c r="AB1157" s="26">
        <v>0.02</v>
      </c>
      <c r="AC1157" s="20" t="s">
        <v>842</v>
      </c>
      <c r="AD1157" s="26">
        <v>3.1899999999999998E-2</v>
      </c>
      <c r="AE1157" s="20" t="s">
        <v>11</v>
      </c>
    </row>
    <row r="1158" spans="1:38" x14ac:dyDescent="0.2">
      <c r="C1158" s="19" t="s">
        <v>406</v>
      </c>
      <c r="D1158" s="20" t="s">
        <v>407</v>
      </c>
      <c r="F1158" s="30">
        <v>31</v>
      </c>
      <c r="G1158" s="25">
        <v>4</v>
      </c>
      <c r="H1158" s="26">
        <v>-0.26200000000000001</v>
      </c>
      <c r="I1158" s="26">
        <v>0.14499999999999999</v>
      </c>
      <c r="J1158" s="26">
        <v>9.9000000000000005E-2</v>
      </c>
      <c r="K1158" s="26">
        <v>-0.113</v>
      </c>
      <c r="L1158" s="26">
        <v>-9.4E-2</v>
      </c>
      <c r="M1158" s="26">
        <v>0.109</v>
      </c>
      <c r="N1158" s="26">
        <v>9.11E-2</v>
      </c>
      <c r="O1158" s="26">
        <v>4.3099999999999999E-2</v>
      </c>
      <c r="P1158" s="26">
        <v>1.4800000000000001E-2</v>
      </c>
      <c r="Q1158" s="26">
        <v>2.8400000000000002E-2</v>
      </c>
      <c r="R1158" s="26">
        <v>-5.3999999999999999E-2</v>
      </c>
      <c r="S1158" s="26">
        <v>0.12959999999999999</v>
      </c>
      <c r="T1158" s="26"/>
      <c r="U1158" s="26"/>
      <c r="V1158" s="26"/>
      <c r="W1158" s="26"/>
      <c r="X1158" s="23" t="str">
        <f t="shared" si="69"/>
        <v xml:space="preserve"> </v>
      </c>
      <c r="Y1158" s="23" t="str">
        <f t="shared" si="70"/>
        <v xml:space="preserve"> </v>
      </c>
      <c r="Z1158" s="23" t="str">
        <f t="shared" si="71"/>
        <v xml:space="preserve"> </v>
      </c>
      <c r="AA1158" s="48" t="str">
        <f t="shared" si="72"/>
        <v xml:space="preserve"> </v>
      </c>
      <c r="AB1158" s="26">
        <v>2.7400000000000001E-2</v>
      </c>
      <c r="AC1158" s="20" t="s">
        <v>11</v>
      </c>
      <c r="AD1158" s="26">
        <v>2.8299999999999999E-2</v>
      </c>
      <c r="AE1158" s="20" t="s">
        <v>11</v>
      </c>
    </row>
    <row r="1159" spans="1:38" x14ac:dyDescent="0.2">
      <c r="C1159" s="19" t="s">
        <v>1631</v>
      </c>
      <c r="D1159" s="20" t="s">
        <v>1657</v>
      </c>
      <c r="E1159" s="64"/>
      <c r="F1159" s="25">
        <v>16</v>
      </c>
      <c r="G1159" s="25">
        <v>4</v>
      </c>
      <c r="H1159" s="28"/>
      <c r="I1159" s="28"/>
      <c r="J1159" s="28"/>
      <c r="K1159" s="28"/>
      <c r="L1159" s="28"/>
      <c r="M1159" s="28">
        <v>4.6899999999999997E-2</v>
      </c>
      <c r="N1159" s="28">
        <v>3.2899999999999999E-2</v>
      </c>
      <c r="O1159" s="28">
        <v>1.2500000000000001E-2</v>
      </c>
      <c r="P1159" s="28">
        <v>2.3E-2</v>
      </c>
      <c r="Q1159" s="26">
        <v>3.5000000000000003E-2</v>
      </c>
      <c r="R1159" s="26">
        <v>-0.1</v>
      </c>
      <c r="S1159" s="26">
        <v>6.7599999999999993E-2</v>
      </c>
      <c r="T1159" s="26">
        <v>1E-3</v>
      </c>
      <c r="U1159" s="26"/>
      <c r="V1159" s="26"/>
      <c r="W1159" s="26"/>
      <c r="X1159" s="23" t="str">
        <f t="shared" si="69"/>
        <v xml:space="preserve"> </v>
      </c>
      <c r="Y1159" s="23" t="str">
        <f t="shared" si="70"/>
        <v xml:space="preserve"> </v>
      </c>
      <c r="Z1159" s="23" t="str">
        <f t="shared" si="71"/>
        <v xml:space="preserve"> </v>
      </c>
      <c r="AA1159" s="48" t="str">
        <f t="shared" si="72"/>
        <v xml:space="preserve"> </v>
      </c>
      <c r="AB1159" s="26">
        <v>1.7999999999999999E-2</v>
      </c>
      <c r="AC1159" s="26" t="s">
        <v>962</v>
      </c>
      <c r="AD1159" s="26">
        <v>2.3E-2</v>
      </c>
      <c r="AE1159" s="26" t="s">
        <v>11</v>
      </c>
    </row>
    <row r="1160" spans="1:38" x14ac:dyDescent="0.2">
      <c r="C1160" s="19" t="s">
        <v>410</v>
      </c>
      <c r="D1160" s="20" t="s">
        <v>411</v>
      </c>
      <c r="E1160" s="59">
        <v>35795</v>
      </c>
      <c r="F1160" s="25">
        <v>407</v>
      </c>
      <c r="G1160" s="25">
        <v>4</v>
      </c>
      <c r="H1160" s="26">
        <v>-0.22600000000000001</v>
      </c>
      <c r="I1160" s="26">
        <v>0.20399999999999999</v>
      </c>
      <c r="J1160" s="26">
        <v>8.7999999999999995E-2</v>
      </c>
      <c r="K1160" s="26">
        <v>-0.04</v>
      </c>
      <c r="L1160" s="26">
        <v>9.7000000000000003E-2</v>
      </c>
      <c r="M1160" s="26">
        <v>6.4000000000000001E-2</v>
      </c>
      <c r="N1160" s="26">
        <v>8.6999999999999994E-2</v>
      </c>
      <c r="O1160" s="26">
        <v>1.2E-2</v>
      </c>
      <c r="P1160" s="26">
        <v>4.4999999999999998E-2</v>
      </c>
      <c r="Q1160" s="26">
        <v>9.5999999999999992E-3</v>
      </c>
      <c r="R1160" s="26">
        <v>-5.21E-2</v>
      </c>
      <c r="S1160" s="26">
        <v>6.2399999999999997E-2</v>
      </c>
      <c r="T1160" s="26">
        <f>-6%</f>
        <v>-0.06</v>
      </c>
      <c r="U1160" s="26"/>
      <c r="V1160" s="26"/>
      <c r="W1160" s="26"/>
      <c r="X1160" s="23" t="str">
        <f t="shared" ref="X1160:X1223" si="73" xml:space="preserve">
IF(
COUNTBLANK(H1160:W1160)&gt;0," ",
((1+H1160)*(1+I1160)*(1+J1160)*(1+K1160)*(1+L1160)*(1+M1160)*(1+N1160)*(1+O1160)*(1+P1160)*(1+Q1160)*(1+R1160)*(1+S1160)*(1+T1160)*(1+U1160)*(1+V1160)*(1+W1160))-1
)</f>
        <v xml:space="preserve"> </v>
      </c>
      <c r="Y1160" s="23" t="str">
        <f t="shared" ref="Y1160:Y1170" si="74" xml:space="preserve">
IF(
COUNTBLANK(K1160:W1160)&gt;0," ",
((1+K1160)*(1+L1160)*(1+M1160)*(1+N1160)*(1+O1160)*(1+P1160)*(1+Q1160)*(1+R1160)*(1+S1160)*(1+T1160)*(1+U1160)*(1+V1160)*(1+W1160))-1
)</f>
        <v xml:space="preserve"> </v>
      </c>
      <c r="Z1160" s="23" t="str">
        <f t="shared" ref="Z1160:Z1223" si="75" xml:space="preserve">
IF(
COUNTBLANK(M1160:W1160)&gt;0," ",
((1+M1160)*(1+N1160)*(1+O1160)*(1+P1160)*(1+Q1160)*(1+R1160)*(1+S1160)*(1+T1160)*(1+U1160)*(1+V1160)*(1+W1160))-1
)</f>
        <v xml:space="preserve"> </v>
      </c>
      <c r="AA1160" s="48" t="str">
        <f t="shared" si="72"/>
        <v xml:space="preserve"> </v>
      </c>
      <c r="AB1160" s="26">
        <v>1.4E-2</v>
      </c>
      <c r="AC1160" s="20" t="s">
        <v>11</v>
      </c>
      <c r="AD1160" s="26">
        <v>1.8200000000000001E-2</v>
      </c>
      <c r="AE1160" s="20" t="s">
        <v>11</v>
      </c>
    </row>
    <row r="1161" spans="1:38" x14ac:dyDescent="0.2">
      <c r="X1161" s="23" t="str">
        <f t="shared" si="73"/>
        <v xml:space="preserve"> </v>
      </c>
      <c r="Y1161" s="23" t="str">
        <f t="shared" si="74"/>
        <v xml:space="preserve"> </v>
      </c>
      <c r="Z1161" s="23" t="str">
        <f t="shared" si="75"/>
        <v xml:space="preserve"> </v>
      </c>
      <c r="AA1161" s="48" t="str">
        <f t="shared" si="72"/>
        <v xml:space="preserve"> </v>
      </c>
    </row>
    <row r="1162" spans="1:38" x14ac:dyDescent="0.2">
      <c r="X1162" s="23" t="str">
        <f t="shared" si="73"/>
        <v xml:space="preserve"> </v>
      </c>
      <c r="Y1162" s="23" t="str">
        <f t="shared" si="74"/>
        <v xml:space="preserve"> </v>
      </c>
      <c r="Z1162" s="23" t="str">
        <f t="shared" si="75"/>
        <v xml:space="preserve"> </v>
      </c>
      <c r="AA1162" s="48" t="str">
        <f t="shared" si="72"/>
        <v xml:space="preserve"> </v>
      </c>
    </row>
    <row r="1163" spans="1:38" x14ac:dyDescent="0.2">
      <c r="X1163" s="23" t="str">
        <f t="shared" si="73"/>
        <v xml:space="preserve"> </v>
      </c>
      <c r="Y1163" s="23" t="str">
        <f t="shared" si="74"/>
        <v xml:space="preserve"> </v>
      </c>
      <c r="Z1163" s="23" t="str">
        <f t="shared" si="75"/>
        <v xml:space="preserve"> </v>
      </c>
      <c r="AA1163" s="48" t="str">
        <f t="shared" si="72"/>
        <v xml:space="preserve"> </v>
      </c>
    </row>
    <row r="1164" spans="1:38" x14ac:dyDescent="0.2">
      <c r="X1164" s="23" t="str">
        <f t="shared" si="73"/>
        <v xml:space="preserve"> </v>
      </c>
      <c r="Y1164" s="23" t="str">
        <f t="shared" si="74"/>
        <v xml:space="preserve"> </v>
      </c>
      <c r="Z1164" s="23" t="str">
        <f t="shared" si="75"/>
        <v xml:space="preserve"> </v>
      </c>
      <c r="AA1164" s="48" t="str">
        <f t="shared" si="72"/>
        <v xml:space="preserve"> </v>
      </c>
    </row>
    <row r="1165" spans="1:38" s="1" customFormat="1" x14ac:dyDescent="0.2">
      <c r="A1165" s="19"/>
      <c r="B1165" s="19"/>
      <c r="E1165" s="64"/>
      <c r="F1165" s="2"/>
      <c r="G1165" s="20"/>
      <c r="H1165" s="13"/>
      <c r="I1165" s="13"/>
      <c r="J1165" s="13"/>
      <c r="K1165" s="13"/>
      <c r="L1165" s="13"/>
      <c r="M1165" s="13"/>
      <c r="N1165" s="13"/>
      <c r="O1165" s="13"/>
      <c r="P1165" s="13"/>
      <c r="Q1165" s="12"/>
      <c r="R1165" s="12"/>
      <c r="S1165" s="12"/>
      <c r="T1165" s="12"/>
      <c r="U1165" s="12"/>
      <c r="V1165" s="12"/>
      <c r="W1165" s="12"/>
      <c r="X1165" s="23" t="str">
        <f t="shared" si="73"/>
        <v xml:space="preserve"> </v>
      </c>
      <c r="Y1165" s="23" t="str">
        <f t="shared" si="74"/>
        <v xml:space="preserve"> </v>
      </c>
      <c r="Z1165" s="23" t="str">
        <f t="shared" si="75"/>
        <v xml:space="preserve"> </v>
      </c>
      <c r="AA1165" s="48" t="str">
        <f t="shared" si="72"/>
        <v xml:space="preserve"> </v>
      </c>
      <c r="AB1165" s="12"/>
      <c r="AC1165" s="18"/>
      <c r="AD1165" s="12"/>
      <c r="AE1165" s="18"/>
      <c r="AK1165" s="19"/>
      <c r="AL1165" s="19"/>
    </row>
    <row r="1166" spans="1:38" s="1" customFormat="1" x14ac:dyDescent="0.2">
      <c r="D1166" s="2"/>
      <c r="E1166" s="59"/>
      <c r="F1166" s="11"/>
      <c r="G1166" s="11"/>
      <c r="H1166" s="14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23" t="str">
        <f t="shared" si="73"/>
        <v xml:space="preserve"> </v>
      </c>
      <c r="Y1166" s="23" t="str">
        <f t="shared" si="74"/>
        <v xml:space="preserve"> </v>
      </c>
      <c r="Z1166" s="23" t="str">
        <f t="shared" si="75"/>
        <v xml:space="preserve"> </v>
      </c>
      <c r="AA1166" s="48" t="str">
        <f t="shared" si="72"/>
        <v xml:space="preserve"> </v>
      </c>
      <c r="AB1166" s="16"/>
      <c r="AC1166" s="2"/>
      <c r="AD1166" s="12"/>
      <c r="AE1166" s="12"/>
    </row>
    <row r="1167" spans="1:38" x14ac:dyDescent="0.2">
      <c r="X1167" s="23" t="str">
        <f t="shared" si="73"/>
        <v xml:space="preserve"> </v>
      </c>
      <c r="Y1167" s="23" t="str">
        <f t="shared" si="74"/>
        <v xml:space="preserve"> </v>
      </c>
      <c r="Z1167" s="23" t="str">
        <f t="shared" si="75"/>
        <v xml:space="preserve"> </v>
      </c>
      <c r="AA1167" s="48" t="str">
        <f t="shared" si="72"/>
        <v xml:space="preserve"> </v>
      </c>
    </row>
    <row r="1168" spans="1:38" x14ac:dyDescent="0.2">
      <c r="X1168" s="23" t="str">
        <f t="shared" si="73"/>
        <v xml:space="preserve"> </v>
      </c>
      <c r="Y1168" s="23" t="str">
        <f t="shared" si="74"/>
        <v xml:space="preserve"> </v>
      </c>
      <c r="Z1168" s="23" t="str">
        <f t="shared" si="75"/>
        <v xml:space="preserve"> </v>
      </c>
      <c r="AA1168" s="48" t="str">
        <f t="shared" si="72"/>
        <v xml:space="preserve"> </v>
      </c>
    </row>
    <row r="1169" spans="4:31" x14ac:dyDescent="0.2">
      <c r="E1169" s="64"/>
      <c r="X1169" s="23" t="str">
        <f t="shared" si="73"/>
        <v xml:space="preserve"> </v>
      </c>
      <c r="Y1169" s="23" t="str">
        <f t="shared" si="74"/>
        <v xml:space="preserve"> </v>
      </c>
      <c r="Z1169" s="23" t="str">
        <f t="shared" si="75"/>
        <v xml:space="preserve"> </v>
      </c>
      <c r="AA1169" s="48" t="str">
        <f t="shared" si="72"/>
        <v xml:space="preserve"> </v>
      </c>
    </row>
    <row r="1170" spans="4:31" x14ac:dyDescent="0.2">
      <c r="E1170" s="63"/>
      <c r="F1170" s="3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  <c r="X1170" s="23" t="str">
        <f t="shared" si="73"/>
        <v xml:space="preserve"> </v>
      </c>
      <c r="Y1170" s="23" t="str">
        <f t="shared" si="74"/>
        <v xml:space="preserve"> </v>
      </c>
      <c r="Z1170" s="23" t="str">
        <f t="shared" si="75"/>
        <v xml:space="preserve"> </v>
      </c>
      <c r="AA1170" s="48" t="str">
        <f t="shared" si="72"/>
        <v xml:space="preserve"> </v>
      </c>
      <c r="AB1170" s="36"/>
      <c r="AC1170" s="36"/>
    </row>
    <row r="1171" spans="4:31" x14ac:dyDescent="0.2">
      <c r="E1171" s="63"/>
      <c r="F1171" s="36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23" t="str">
        <f t="shared" si="73"/>
        <v xml:space="preserve"> </v>
      </c>
      <c r="Y1171" s="36"/>
      <c r="Z1171" s="23" t="str">
        <f t="shared" si="75"/>
        <v xml:space="preserve"> </v>
      </c>
      <c r="AA1171" s="48" t="str">
        <f t="shared" si="72"/>
        <v xml:space="preserve"> </v>
      </c>
      <c r="AB1171" s="36"/>
      <c r="AC1171" s="36"/>
    </row>
    <row r="1172" spans="4:31" x14ac:dyDescent="0.2">
      <c r="E1172" s="63"/>
      <c r="F1172" s="3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  <c r="X1172" s="23" t="str">
        <f t="shared" si="73"/>
        <v xml:space="preserve"> </v>
      </c>
      <c r="Y1172" s="36"/>
      <c r="Z1172" s="23" t="str">
        <f t="shared" si="75"/>
        <v xml:space="preserve"> </v>
      </c>
      <c r="AA1172" s="48" t="str">
        <f t="shared" si="72"/>
        <v xml:space="preserve"> </v>
      </c>
      <c r="AB1172" s="36"/>
      <c r="AC1172" s="36"/>
    </row>
    <row r="1173" spans="4:31" x14ac:dyDescent="0.2">
      <c r="E1173" s="63"/>
      <c r="F1173" s="36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  <c r="W1173" s="36"/>
      <c r="X1173" s="23" t="str">
        <f t="shared" si="73"/>
        <v xml:space="preserve"> </v>
      </c>
      <c r="Y1173" s="36"/>
      <c r="Z1173" s="23" t="str">
        <f t="shared" si="75"/>
        <v xml:space="preserve"> </v>
      </c>
      <c r="AA1173" s="48" t="str">
        <f t="shared" si="72"/>
        <v xml:space="preserve"> </v>
      </c>
      <c r="AB1173" s="36"/>
      <c r="AC1173" s="36"/>
    </row>
    <row r="1174" spans="4:31" x14ac:dyDescent="0.2">
      <c r="E1174" s="63"/>
      <c r="F1174" s="36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  <c r="W1174" s="36"/>
      <c r="X1174" s="23" t="str">
        <f t="shared" si="73"/>
        <v xml:space="preserve"> </v>
      </c>
      <c r="Y1174" s="36"/>
      <c r="Z1174" s="23" t="str">
        <f t="shared" si="75"/>
        <v xml:space="preserve"> </v>
      </c>
      <c r="AA1174" s="48" t="str">
        <f t="shared" si="72"/>
        <v xml:space="preserve"> </v>
      </c>
      <c r="AB1174" s="36"/>
      <c r="AC1174" s="36"/>
    </row>
    <row r="1175" spans="4:31" x14ac:dyDescent="0.2">
      <c r="E1175" s="63"/>
      <c r="F1175" s="36"/>
      <c r="G1175" s="36"/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  <c r="V1175" s="36"/>
      <c r="W1175" s="36"/>
      <c r="X1175" s="23" t="str">
        <f t="shared" si="73"/>
        <v xml:space="preserve"> </v>
      </c>
      <c r="Y1175" s="36"/>
      <c r="Z1175" s="23" t="str">
        <f t="shared" si="75"/>
        <v xml:space="preserve"> </v>
      </c>
      <c r="AA1175" s="48" t="str">
        <f t="shared" si="72"/>
        <v xml:space="preserve"> </v>
      </c>
      <c r="AB1175" s="36"/>
      <c r="AC1175" s="36"/>
    </row>
    <row r="1176" spans="4:31" x14ac:dyDescent="0.2">
      <c r="E1176" s="63"/>
      <c r="F1176" s="36"/>
      <c r="G1176" s="36"/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  <c r="V1176" s="36"/>
      <c r="W1176" s="36"/>
      <c r="X1176" s="23" t="str">
        <f t="shared" si="73"/>
        <v xml:space="preserve"> </v>
      </c>
      <c r="Y1176" s="36"/>
      <c r="Z1176" s="23" t="str">
        <f t="shared" si="75"/>
        <v xml:space="preserve"> </v>
      </c>
      <c r="AA1176" s="48" t="str">
        <f t="shared" si="72"/>
        <v xml:space="preserve"> </v>
      </c>
      <c r="AB1176" s="36"/>
      <c r="AC1176" s="36"/>
    </row>
    <row r="1177" spans="4:31" x14ac:dyDescent="0.2">
      <c r="E1177" s="63"/>
      <c r="F1177" s="36"/>
      <c r="G1177" s="36"/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  <c r="V1177" s="36"/>
      <c r="W1177" s="36"/>
      <c r="X1177" s="23" t="str">
        <f t="shared" si="73"/>
        <v xml:space="preserve"> </v>
      </c>
      <c r="Y1177" s="36"/>
      <c r="Z1177" s="23" t="str">
        <f t="shared" si="75"/>
        <v xml:space="preserve"> </v>
      </c>
      <c r="AA1177" s="48" t="str">
        <f t="shared" si="72"/>
        <v xml:space="preserve"> </v>
      </c>
      <c r="AB1177" s="36"/>
      <c r="AC1177" s="36"/>
    </row>
    <row r="1178" spans="4:31" x14ac:dyDescent="0.2">
      <c r="E1178" s="63"/>
      <c r="F1178" s="3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  <c r="W1178" s="36"/>
      <c r="X1178" s="23" t="str">
        <f t="shared" si="73"/>
        <v xml:space="preserve"> </v>
      </c>
      <c r="Y1178" s="36"/>
      <c r="Z1178" s="23" t="str">
        <f t="shared" si="75"/>
        <v xml:space="preserve"> </v>
      </c>
      <c r="AA1178" s="48" t="str">
        <f t="shared" si="72"/>
        <v xml:space="preserve"> </v>
      </c>
      <c r="AB1178" s="36"/>
      <c r="AC1178" s="36"/>
    </row>
    <row r="1179" spans="4:31" x14ac:dyDescent="0.2">
      <c r="D1179" s="19"/>
      <c r="E1179" s="63"/>
      <c r="F1179" s="36"/>
      <c r="G1179" s="36"/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  <c r="V1179" s="36"/>
      <c r="W1179" s="36"/>
      <c r="X1179" s="23" t="str">
        <f t="shared" si="73"/>
        <v xml:space="preserve"> </v>
      </c>
      <c r="Y1179" s="36"/>
      <c r="Z1179" s="23" t="str">
        <f t="shared" si="75"/>
        <v xml:space="preserve"> </v>
      </c>
      <c r="AA1179" s="48" t="str">
        <f t="shared" si="72"/>
        <v xml:space="preserve"> </v>
      </c>
      <c r="AB1179" s="36"/>
      <c r="AC1179" s="36"/>
      <c r="AD1179" s="19"/>
      <c r="AE1179" s="19"/>
    </row>
    <row r="1180" spans="4:31" x14ac:dyDescent="0.2">
      <c r="D1180" s="19"/>
      <c r="E1180" s="63"/>
      <c r="F1180" s="36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  <c r="W1180" s="36"/>
      <c r="X1180" s="23" t="str">
        <f t="shared" si="73"/>
        <v xml:space="preserve"> </v>
      </c>
      <c r="Y1180" s="36"/>
      <c r="Z1180" s="23" t="str">
        <f t="shared" si="75"/>
        <v xml:space="preserve"> </v>
      </c>
      <c r="AA1180" s="48" t="str">
        <f t="shared" si="72"/>
        <v xml:space="preserve"> </v>
      </c>
      <c r="AB1180" s="36"/>
      <c r="AC1180" s="36"/>
      <c r="AD1180" s="19"/>
      <c r="AE1180" s="19"/>
    </row>
    <row r="1181" spans="4:31" x14ac:dyDescent="0.2">
      <c r="D1181" s="19"/>
      <c r="E1181" s="63"/>
      <c r="F1181" s="36"/>
      <c r="G1181" s="36"/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  <c r="V1181" s="36"/>
      <c r="W1181" s="36"/>
      <c r="X1181" s="23" t="str">
        <f t="shared" si="73"/>
        <v xml:space="preserve"> </v>
      </c>
      <c r="Y1181" s="36"/>
      <c r="Z1181" s="23" t="str">
        <f t="shared" si="75"/>
        <v xml:space="preserve"> </v>
      </c>
      <c r="AA1181" s="48" t="str">
        <f t="shared" si="72"/>
        <v xml:space="preserve"> </v>
      </c>
      <c r="AB1181" s="36"/>
      <c r="AC1181" s="36"/>
      <c r="AD1181" s="19"/>
      <c r="AE1181" s="19"/>
    </row>
    <row r="1182" spans="4:31" x14ac:dyDescent="0.2">
      <c r="D1182" s="19"/>
      <c r="E1182" s="63"/>
      <c r="F1182" s="36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  <c r="W1182" s="36"/>
      <c r="X1182" s="23" t="str">
        <f t="shared" si="73"/>
        <v xml:space="preserve"> </v>
      </c>
      <c r="Y1182" s="36"/>
      <c r="Z1182" s="23" t="str">
        <f t="shared" si="75"/>
        <v xml:space="preserve"> </v>
      </c>
      <c r="AA1182" s="48" t="str">
        <f t="shared" si="72"/>
        <v xml:space="preserve"> </v>
      </c>
      <c r="AB1182" s="36"/>
      <c r="AC1182" s="36"/>
      <c r="AD1182" s="19"/>
      <c r="AE1182" s="19"/>
    </row>
    <row r="1183" spans="4:31" x14ac:dyDescent="0.2">
      <c r="D1183" s="19"/>
      <c r="E1183" s="63"/>
      <c r="F1183" s="36"/>
      <c r="G1183" s="36"/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  <c r="V1183" s="36"/>
      <c r="W1183" s="36"/>
      <c r="X1183" s="23" t="str">
        <f t="shared" si="73"/>
        <v xml:space="preserve"> </v>
      </c>
      <c r="Y1183" s="36"/>
      <c r="Z1183" s="23" t="str">
        <f t="shared" si="75"/>
        <v xml:space="preserve"> </v>
      </c>
      <c r="AA1183" s="48" t="str">
        <f t="shared" si="72"/>
        <v xml:space="preserve"> </v>
      </c>
      <c r="AB1183" s="36"/>
      <c r="AC1183" s="36"/>
      <c r="AD1183" s="19"/>
      <c r="AE1183" s="19"/>
    </row>
    <row r="1184" spans="4:31" x14ac:dyDescent="0.2">
      <c r="D1184" s="19"/>
      <c r="E1184" s="63"/>
      <c r="F1184" s="36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  <c r="W1184" s="36"/>
      <c r="X1184" s="23" t="str">
        <f t="shared" si="73"/>
        <v xml:space="preserve"> </v>
      </c>
      <c r="Y1184" s="36"/>
      <c r="Z1184" s="23" t="str">
        <f t="shared" si="75"/>
        <v xml:space="preserve"> </v>
      </c>
      <c r="AA1184" s="48" t="str">
        <f t="shared" si="72"/>
        <v xml:space="preserve"> </v>
      </c>
      <c r="AB1184" s="36"/>
      <c r="AC1184" s="36"/>
      <c r="AD1184" s="19"/>
      <c r="AE1184" s="19"/>
    </row>
    <row r="1185" spans="4:31" x14ac:dyDescent="0.2">
      <c r="D1185" s="19"/>
      <c r="E1185" s="63"/>
      <c r="F1185" s="36"/>
      <c r="G1185" s="36"/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  <c r="V1185" s="36"/>
      <c r="W1185" s="36"/>
      <c r="X1185" s="23" t="str">
        <f t="shared" si="73"/>
        <v xml:space="preserve"> </v>
      </c>
      <c r="Y1185" s="36"/>
      <c r="Z1185" s="23" t="str">
        <f t="shared" si="75"/>
        <v xml:space="preserve"> </v>
      </c>
      <c r="AA1185" s="48" t="str">
        <f t="shared" si="72"/>
        <v xml:space="preserve"> </v>
      </c>
      <c r="AB1185" s="36"/>
      <c r="AC1185" s="36"/>
      <c r="AD1185" s="19"/>
      <c r="AE1185" s="19"/>
    </row>
    <row r="1186" spans="4:31" x14ac:dyDescent="0.2">
      <c r="D1186" s="19"/>
      <c r="E1186" s="63"/>
      <c r="F1186" s="36"/>
      <c r="G1186" s="36"/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  <c r="V1186" s="36"/>
      <c r="W1186" s="36"/>
      <c r="X1186" s="23" t="str">
        <f t="shared" si="73"/>
        <v xml:space="preserve"> </v>
      </c>
      <c r="Y1186" s="36"/>
      <c r="Z1186" s="23" t="str">
        <f t="shared" si="75"/>
        <v xml:space="preserve"> </v>
      </c>
      <c r="AA1186" s="48" t="str">
        <f t="shared" si="72"/>
        <v xml:space="preserve"> </v>
      </c>
      <c r="AB1186" s="36"/>
      <c r="AC1186" s="36"/>
      <c r="AD1186" s="19"/>
      <c r="AE1186" s="19"/>
    </row>
    <row r="1187" spans="4:31" x14ac:dyDescent="0.2">
      <c r="D1187" s="19"/>
      <c r="E1187" s="63"/>
      <c r="F1187" s="36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  <c r="W1187" s="36"/>
      <c r="X1187" s="23" t="str">
        <f t="shared" si="73"/>
        <v xml:space="preserve"> </v>
      </c>
      <c r="Y1187" s="36"/>
      <c r="Z1187" s="23" t="str">
        <f t="shared" si="75"/>
        <v xml:space="preserve"> </v>
      </c>
      <c r="AA1187" s="48" t="str">
        <f t="shared" si="72"/>
        <v xml:space="preserve"> </v>
      </c>
      <c r="AB1187" s="36"/>
      <c r="AC1187" s="36"/>
      <c r="AD1187" s="19"/>
      <c r="AE1187" s="19"/>
    </row>
    <row r="1188" spans="4:31" x14ac:dyDescent="0.2">
      <c r="D1188" s="19"/>
      <c r="E1188" s="63"/>
      <c r="F1188" s="36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  <c r="W1188" s="36"/>
      <c r="X1188" s="23" t="str">
        <f t="shared" si="73"/>
        <v xml:space="preserve"> </v>
      </c>
      <c r="Y1188" s="36"/>
      <c r="Z1188" s="23" t="str">
        <f t="shared" si="75"/>
        <v xml:space="preserve"> </v>
      </c>
      <c r="AA1188" s="48" t="str">
        <f t="shared" si="72"/>
        <v xml:space="preserve"> </v>
      </c>
      <c r="AB1188" s="36"/>
      <c r="AC1188" s="36"/>
      <c r="AD1188" s="19"/>
      <c r="AE1188" s="19"/>
    </row>
    <row r="1189" spans="4:31" x14ac:dyDescent="0.2">
      <c r="D1189" s="19"/>
      <c r="E1189" s="63"/>
      <c r="F1189" s="36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  <c r="W1189" s="36"/>
      <c r="X1189" s="23" t="str">
        <f t="shared" si="73"/>
        <v xml:space="preserve"> </v>
      </c>
      <c r="Y1189" s="36"/>
      <c r="Z1189" s="23" t="str">
        <f t="shared" si="75"/>
        <v xml:space="preserve"> </v>
      </c>
      <c r="AA1189" s="48" t="str">
        <f t="shared" si="72"/>
        <v xml:space="preserve"> </v>
      </c>
      <c r="AB1189" s="36"/>
      <c r="AC1189" s="36"/>
      <c r="AD1189" s="19"/>
      <c r="AE1189" s="19"/>
    </row>
    <row r="1190" spans="4:31" x14ac:dyDescent="0.2">
      <c r="D1190" s="19"/>
      <c r="E1190" s="63"/>
      <c r="F1190" s="36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  <c r="W1190" s="36"/>
      <c r="X1190" s="23" t="str">
        <f t="shared" si="73"/>
        <v xml:space="preserve"> </v>
      </c>
      <c r="Y1190" s="36"/>
      <c r="Z1190" s="23" t="str">
        <f t="shared" si="75"/>
        <v xml:space="preserve"> </v>
      </c>
      <c r="AA1190" s="48" t="str">
        <f t="shared" si="72"/>
        <v xml:space="preserve"> </v>
      </c>
      <c r="AB1190" s="36"/>
      <c r="AC1190" s="36"/>
      <c r="AD1190" s="19"/>
      <c r="AE1190" s="19"/>
    </row>
    <row r="1191" spans="4:31" x14ac:dyDescent="0.2">
      <c r="D1191" s="19"/>
      <c r="E1191" s="63"/>
      <c r="F1191" s="36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  <c r="W1191" s="36"/>
      <c r="X1191" s="23" t="str">
        <f t="shared" si="73"/>
        <v xml:space="preserve"> </v>
      </c>
      <c r="Y1191" s="36"/>
      <c r="Z1191" s="23" t="str">
        <f t="shared" si="75"/>
        <v xml:space="preserve"> </v>
      </c>
      <c r="AA1191" s="48" t="str">
        <f t="shared" ref="AA1191:AA1220" si="76" xml:space="preserve">
IF(X1191=" "," ",
(1+X1191)^(1/16)-1
)</f>
        <v xml:space="preserve"> </v>
      </c>
      <c r="AB1191" s="36"/>
      <c r="AC1191" s="36"/>
      <c r="AD1191" s="19"/>
      <c r="AE1191" s="19"/>
    </row>
    <row r="1192" spans="4:31" x14ac:dyDescent="0.2">
      <c r="D1192" s="19"/>
      <c r="E1192" s="63"/>
      <c r="F1192" s="36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  <c r="W1192" s="36"/>
      <c r="X1192" s="23" t="str">
        <f t="shared" si="73"/>
        <v xml:space="preserve"> </v>
      </c>
      <c r="Y1192" s="36"/>
      <c r="Z1192" s="23" t="str">
        <f t="shared" si="75"/>
        <v xml:space="preserve"> </v>
      </c>
      <c r="AA1192" s="48" t="str">
        <f t="shared" si="76"/>
        <v xml:space="preserve"> </v>
      </c>
      <c r="AB1192" s="36"/>
      <c r="AC1192" s="36"/>
      <c r="AD1192" s="19"/>
      <c r="AE1192" s="19"/>
    </row>
    <row r="1193" spans="4:31" x14ac:dyDescent="0.2">
      <c r="D1193" s="19"/>
      <c r="E1193" s="63"/>
      <c r="F1193" s="36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  <c r="W1193" s="36"/>
      <c r="X1193" s="23" t="str">
        <f t="shared" si="73"/>
        <v xml:space="preserve"> </v>
      </c>
      <c r="Y1193" s="36"/>
      <c r="Z1193" s="23" t="str">
        <f t="shared" si="75"/>
        <v xml:space="preserve"> </v>
      </c>
      <c r="AA1193" s="48" t="str">
        <f t="shared" si="76"/>
        <v xml:space="preserve"> </v>
      </c>
      <c r="AB1193" s="36"/>
      <c r="AC1193" s="36"/>
      <c r="AD1193" s="19"/>
      <c r="AE1193" s="19"/>
    </row>
    <row r="1194" spans="4:31" x14ac:dyDescent="0.2">
      <c r="D1194" s="19"/>
      <c r="E1194" s="63"/>
      <c r="F1194" s="36"/>
      <c r="G1194" s="36"/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  <c r="V1194" s="36"/>
      <c r="W1194" s="36"/>
      <c r="X1194" s="23" t="str">
        <f t="shared" si="73"/>
        <v xml:space="preserve"> </v>
      </c>
      <c r="Y1194" s="36"/>
      <c r="Z1194" s="23" t="str">
        <f t="shared" si="75"/>
        <v xml:space="preserve"> </v>
      </c>
      <c r="AA1194" s="48" t="str">
        <f t="shared" si="76"/>
        <v xml:space="preserve"> </v>
      </c>
      <c r="AB1194" s="36"/>
      <c r="AC1194" s="36"/>
      <c r="AD1194" s="19"/>
      <c r="AE1194" s="19"/>
    </row>
    <row r="1195" spans="4:31" x14ac:dyDescent="0.2">
      <c r="D1195" s="19"/>
      <c r="E1195" s="63"/>
      <c r="F1195" s="36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  <c r="W1195" s="36"/>
      <c r="X1195" s="23" t="str">
        <f t="shared" si="73"/>
        <v xml:space="preserve"> </v>
      </c>
      <c r="Y1195" s="36"/>
      <c r="Z1195" s="23" t="str">
        <f t="shared" si="75"/>
        <v xml:space="preserve"> </v>
      </c>
      <c r="AA1195" s="48" t="str">
        <f t="shared" si="76"/>
        <v xml:space="preserve"> </v>
      </c>
      <c r="AB1195" s="36"/>
      <c r="AC1195" s="36"/>
      <c r="AD1195" s="19"/>
      <c r="AE1195" s="19"/>
    </row>
    <row r="1196" spans="4:31" x14ac:dyDescent="0.2">
      <c r="D1196" s="19"/>
      <c r="E1196" s="63"/>
      <c r="F1196" s="36"/>
      <c r="G1196" s="36"/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  <c r="V1196" s="36"/>
      <c r="W1196" s="36"/>
      <c r="X1196" s="23" t="str">
        <f t="shared" si="73"/>
        <v xml:space="preserve"> </v>
      </c>
      <c r="Y1196" s="36"/>
      <c r="Z1196" s="23" t="str">
        <f t="shared" si="75"/>
        <v xml:space="preserve"> </v>
      </c>
      <c r="AA1196" s="48" t="str">
        <f t="shared" si="76"/>
        <v xml:space="preserve"> </v>
      </c>
      <c r="AB1196" s="36"/>
      <c r="AC1196" s="36"/>
      <c r="AD1196" s="19"/>
      <c r="AE1196" s="19"/>
    </row>
    <row r="1197" spans="4:31" x14ac:dyDescent="0.2">
      <c r="D1197" s="19"/>
      <c r="E1197" s="63"/>
      <c r="F1197" s="36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  <c r="W1197" s="36"/>
      <c r="X1197" s="23" t="str">
        <f t="shared" si="73"/>
        <v xml:space="preserve"> </v>
      </c>
      <c r="Y1197" s="36"/>
      <c r="Z1197" s="23" t="str">
        <f t="shared" si="75"/>
        <v xml:space="preserve"> </v>
      </c>
      <c r="AA1197" s="48" t="str">
        <f t="shared" si="76"/>
        <v xml:space="preserve"> </v>
      </c>
      <c r="AB1197" s="36"/>
      <c r="AC1197" s="36"/>
      <c r="AD1197" s="19"/>
      <c r="AE1197" s="19"/>
    </row>
    <row r="1198" spans="4:31" x14ac:dyDescent="0.2">
      <c r="D1198" s="19"/>
      <c r="E1198" s="63"/>
      <c r="F1198" s="36"/>
      <c r="G1198" s="36"/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  <c r="V1198" s="36"/>
      <c r="W1198" s="36"/>
      <c r="X1198" s="23" t="str">
        <f t="shared" si="73"/>
        <v xml:space="preserve"> </v>
      </c>
      <c r="Y1198" s="36"/>
      <c r="Z1198" s="23" t="str">
        <f t="shared" si="75"/>
        <v xml:space="preserve"> </v>
      </c>
      <c r="AA1198" s="48" t="str">
        <f t="shared" si="76"/>
        <v xml:space="preserve"> </v>
      </c>
      <c r="AB1198" s="36"/>
      <c r="AC1198" s="36"/>
      <c r="AD1198" s="19"/>
      <c r="AE1198" s="19"/>
    </row>
    <row r="1199" spans="4:31" x14ac:dyDescent="0.2">
      <c r="D1199" s="19"/>
      <c r="E1199" s="63"/>
      <c r="F1199" s="36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  <c r="X1199" s="23" t="str">
        <f t="shared" si="73"/>
        <v xml:space="preserve"> </v>
      </c>
      <c r="Y1199" s="36"/>
      <c r="Z1199" s="23" t="str">
        <f t="shared" si="75"/>
        <v xml:space="preserve"> </v>
      </c>
      <c r="AA1199" s="48" t="str">
        <f t="shared" si="76"/>
        <v xml:space="preserve"> </v>
      </c>
      <c r="AB1199" s="36"/>
      <c r="AC1199" s="36"/>
      <c r="AD1199" s="19"/>
      <c r="AE1199" s="19"/>
    </row>
    <row r="1200" spans="4:31" x14ac:dyDescent="0.2">
      <c r="D1200" s="19"/>
      <c r="E1200" s="63"/>
      <c r="F1200" s="36"/>
      <c r="G1200" s="36"/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  <c r="V1200" s="36"/>
      <c r="W1200" s="36"/>
      <c r="X1200" s="23" t="str">
        <f t="shared" si="73"/>
        <v xml:space="preserve"> </v>
      </c>
      <c r="Y1200" s="36"/>
      <c r="Z1200" s="23" t="str">
        <f t="shared" si="75"/>
        <v xml:space="preserve"> </v>
      </c>
      <c r="AA1200" s="48" t="str">
        <f t="shared" si="76"/>
        <v xml:space="preserve"> </v>
      </c>
      <c r="AB1200" s="36"/>
      <c r="AC1200" s="36"/>
      <c r="AD1200" s="19"/>
      <c r="AE1200" s="19"/>
    </row>
    <row r="1201" spans="4:31" x14ac:dyDescent="0.2">
      <c r="D1201" s="19"/>
      <c r="E1201" s="63"/>
      <c r="F1201" s="36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  <c r="W1201" s="36"/>
      <c r="X1201" s="23" t="str">
        <f t="shared" si="73"/>
        <v xml:space="preserve"> </v>
      </c>
      <c r="Y1201" s="36"/>
      <c r="Z1201" s="23" t="str">
        <f t="shared" si="75"/>
        <v xml:space="preserve"> </v>
      </c>
      <c r="AA1201" s="48" t="str">
        <f t="shared" si="76"/>
        <v xml:space="preserve"> </v>
      </c>
      <c r="AB1201" s="36"/>
      <c r="AC1201" s="36"/>
      <c r="AD1201" s="19"/>
      <c r="AE1201" s="19"/>
    </row>
    <row r="1202" spans="4:31" x14ac:dyDescent="0.2">
      <c r="D1202" s="19"/>
      <c r="E1202" s="63"/>
      <c r="F1202" s="36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  <c r="W1202" s="36"/>
      <c r="X1202" s="23" t="str">
        <f t="shared" si="73"/>
        <v xml:space="preserve"> </v>
      </c>
      <c r="Y1202" s="36"/>
      <c r="Z1202" s="23" t="str">
        <f t="shared" si="75"/>
        <v xml:space="preserve"> </v>
      </c>
      <c r="AA1202" s="48" t="str">
        <f t="shared" si="76"/>
        <v xml:space="preserve"> </v>
      </c>
      <c r="AB1202" s="36"/>
      <c r="AC1202" s="36"/>
      <c r="AD1202" s="19"/>
      <c r="AE1202" s="19"/>
    </row>
    <row r="1203" spans="4:31" x14ac:dyDescent="0.2">
      <c r="D1203" s="19"/>
      <c r="E1203" s="63"/>
      <c r="F1203" s="36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  <c r="W1203" s="36"/>
      <c r="X1203" s="23" t="str">
        <f t="shared" si="73"/>
        <v xml:space="preserve"> </v>
      </c>
      <c r="Y1203" s="36"/>
      <c r="Z1203" s="23" t="str">
        <f t="shared" si="75"/>
        <v xml:space="preserve"> </v>
      </c>
      <c r="AA1203" s="48" t="str">
        <f t="shared" si="76"/>
        <v xml:space="preserve"> </v>
      </c>
      <c r="AB1203" s="36"/>
      <c r="AC1203" s="36"/>
      <c r="AD1203" s="19"/>
      <c r="AE1203" s="19"/>
    </row>
    <row r="1204" spans="4:31" x14ac:dyDescent="0.2">
      <c r="D1204" s="19"/>
      <c r="E1204" s="63"/>
      <c r="F1204" s="36"/>
      <c r="G1204" s="36"/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  <c r="V1204" s="36"/>
      <c r="W1204" s="36"/>
      <c r="X1204" s="23" t="str">
        <f t="shared" si="73"/>
        <v xml:space="preserve"> </v>
      </c>
      <c r="Y1204" s="36"/>
      <c r="Z1204" s="23" t="str">
        <f t="shared" si="75"/>
        <v xml:space="preserve"> </v>
      </c>
      <c r="AA1204" s="48" t="str">
        <f t="shared" si="76"/>
        <v xml:space="preserve"> </v>
      </c>
      <c r="AB1204" s="36"/>
      <c r="AC1204" s="36"/>
      <c r="AD1204" s="19"/>
      <c r="AE1204" s="19"/>
    </row>
    <row r="1205" spans="4:31" x14ac:dyDescent="0.2">
      <c r="D1205" s="19"/>
      <c r="E1205" s="63"/>
      <c r="F1205" s="36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  <c r="W1205" s="36"/>
      <c r="X1205" s="23" t="str">
        <f t="shared" si="73"/>
        <v xml:space="preserve"> </v>
      </c>
      <c r="Y1205" s="36"/>
      <c r="Z1205" s="23" t="str">
        <f t="shared" si="75"/>
        <v xml:space="preserve"> </v>
      </c>
      <c r="AA1205" s="48" t="str">
        <f t="shared" si="76"/>
        <v xml:space="preserve"> </v>
      </c>
      <c r="AB1205" s="36"/>
      <c r="AC1205" s="36"/>
      <c r="AD1205" s="19"/>
      <c r="AE1205" s="19"/>
    </row>
    <row r="1206" spans="4:31" x14ac:dyDescent="0.2">
      <c r="D1206" s="19"/>
      <c r="E1206" s="63"/>
      <c r="F1206" s="36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  <c r="W1206" s="36"/>
      <c r="X1206" s="23" t="str">
        <f t="shared" si="73"/>
        <v xml:space="preserve"> </v>
      </c>
      <c r="Y1206" s="36"/>
      <c r="Z1206" s="23" t="str">
        <f t="shared" si="75"/>
        <v xml:space="preserve"> </v>
      </c>
      <c r="AA1206" s="48" t="str">
        <f t="shared" si="76"/>
        <v xml:space="preserve"> </v>
      </c>
      <c r="AB1206" s="36"/>
      <c r="AC1206" s="36"/>
      <c r="AD1206" s="19"/>
      <c r="AE1206" s="19"/>
    </row>
    <row r="1207" spans="4:31" x14ac:dyDescent="0.2">
      <c r="D1207" s="19"/>
      <c r="E1207" s="63"/>
      <c r="F1207" s="36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  <c r="W1207" s="36"/>
      <c r="X1207" s="23" t="str">
        <f t="shared" si="73"/>
        <v xml:space="preserve"> </v>
      </c>
      <c r="Y1207" s="36"/>
      <c r="Z1207" s="23" t="str">
        <f t="shared" si="75"/>
        <v xml:space="preserve"> </v>
      </c>
      <c r="AA1207" s="48" t="str">
        <f t="shared" si="76"/>
        <v xml:space="preserve"> </v>
      </c>
      <c r="AB1207" s="36"/>
      <c r="AC1207" s="36"/>
      <c r="AD1207" s="19"/>
      <c r="AE1207" s="19"/>
    </row>
    <row r="1208" spans="4:31" x14ac:dyDescent="0.2">
      <c r="D1208" s="19"/>
      <c r="E1208" s="63"/>
      <c r="F1208" s="36"/>
      <c r="G1208" s="36"/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  <c r="V1208" s="36"/>
      <c r="W1208" s="36"/>
      <c r="X1208" s="23" t="str">
        <f t="shared" si="73"/>
        <v xml:space="preserve"> </v>
      </c>
      <c r="Y1208" s="36"/>
      <c r="Z1208" s="23" t="str">
        <f t="shared" si="75"/>
        <v xml:space="preserve"> </v>
      </c>
      <c r="AA1208" s="48" t="str">
        <f t="shared" si="76"/>
        <v xml:space="preserve"> </v>
      </c>
      <c r="AB1208" s="36"/>
      <c r="AC1208" s="36"/>
      <c r="AD1208" s="19"/>
      <c r="AE1208" s="19"/>
    </row>
    <row r="1209" spans="4:31" x14ac:dyDescent="0.2">
      <c r="D1209" s="19"/>
      <c r="E1209" s="63"/>
      <c r="F1209" s="36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  <c r="W1209" s="36"/>
      <c r="X1209" s="23" t="str">
        <f t="shared" si="73"/>
        <v xml:space="preserve"> </v>
      </c>
      <c r="Y1209" s="36"/>
      <c r="Z1209" s="23" t="str">
        <f t="shared" si="75"/>
        <v xml:space="preserve"> </v>
      </c>
      <c r="AA1209" s="48" t="str">
        <f t="shared" si="76"/>
        <v xml:space="preserve"> </v>
      </c>
      <c r="AB1209" s="36"/>
      <c r="AC1209" s="36"/>
      <c r="AD1209" s="19"/>
      <c r="AE1209" s="19"/>
    </row>
    <row r="1210" spans="4:31" x14ac:dyDescent="0.2">
      <c r="D1210" s="19"/>
      <c r="E1210" s="63"/>
      <c r="F1210" s="36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  <c r="W1210" s="36"/>
      <c r="X1210" s="23" t="str">
        <f t="shared" si="73"/>
        <v xml:space="preserve"> </v>
      </c>
      <c r="Y1210" s="36"/>
      <c r="Z1210" s="23" t="str">
        <f t="shared" si="75"/>
        <v xml:space="preserve"> </v>
      </c>
      <c r="AA1210" s="48" t="str">
        <f t="shared" si="76"/>
        <v xml:space="preserve"> </v>
      </c>
      <c r="AB1210" s="36"/>
      <c r="AC1210" s="36"/>
      <c r="AD1210" s="19"/>
      <c r="AE1210" s="19"/>
    </row>
    <row r="1211" spans="4:31" x14ac:dyDescent="0.2">
      <c r="D1211" s="19"/>
      <c r="E1211" s="63"/>
      <c r="F1211" s="36"/>
      <c r="G1211" s="36"/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  <c r="V1211" s="36"/>
      <c r="W1211" s="36"/>
      <c r="X1211" s="23" t="str">
        <f t="shared" si="73"/>
        <v xml:space="preserve"> </v>
      </c>
      <c r="Y1211" s="36"/>
      <c r="Z1211" s="23" t="str">
        <f t="shared" si="75"/>
        <v xml:space="preserve"> </v>
      </c>
      <c r="AA1211" s="48" t="str">
        <f t="shared" si="76"/>
        <v xml:space="preserve"> </v>
      </c>
      <c r="AB1211" s="36"/>
      <c r="AC1211" s="36"/>
      <c r="AD1211" s="19"/>
      <c r="AE1211" s="19"/>
    </row>
    <row r="1212" spans="4:31" x14ac:dyDescent="0.2">
      <c r="D1212" s="19"/>
      <c r="E1212" s="63"/>
      <c r="F1212" s="36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  <c r="W1212" s="36"/>
      <c r="X1212" s="23" t="str">
        <f t="shared" si="73"/>
        <v xml:space="preserve"> </v>
      </c>
      <c r="Y1212" s="36"/>
      <c r="Z1212" s="23" t="str">
        <f t="shared" si="75"/>
        <v xml:space="preserve"> </v>
      </c>
      <c r="AA1212" s="48" t="str">
        <f t="shared" si="76"/>
        <v xml:space="preserve"> </v>
      </c>
      <c r="AB1212" s="36"/>
      <c r="AC1212" s="36"/>
      <c r="AD1212" s="19"/>
      <c r="AE1212" s="19"/>
    </row>
    <row r="1213" spans="4:31" x14ac:dyDescent="0.2">
      <c r="D1213" s="19"/>
      <c r="E1213" s="63"/>
      <c r="F1213" s="36"/>
      <c r="G1213" s="36"/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  <c r="V1213" s="36"/>
      <c r="W1213" s="36"/>
      <c r="X1213" s="23" t="str">
        <f t="shared" si="73"/>
        <v xml:space="preserve"> </v>
      </c>
      <c r="Y1213" s="36"/>
      <c r="Z1213" s="23" t="str">
        <f t="shared" si="75"/>
        <v xml:space="preserve"> </v>
      </c>
      <c r="AA1213" s="48" t="str">
        <f t="shared" si="76"/>
        <v xml:space="preserve"> </v>
      </c>
      <c r="AB1213" s="36"/>
      <c r="AC1213" s="36"/>
      <c r="AD1213" s="19"/>
      <c r="AE1213" s="19"/>
    </row>
    <row r="1214" spans="4:31" x14ac:dyDescent="0.2">
      <c r="D1214" s="19"/>
      <c r="E1214" s="63"/>
      <c r="F1214" s="36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  <c r="W1214" s="36"/>
      <c r="X1214" s="23" t="str">
        <f t="shared" si="73"/>
        <v xml:space="preserve"> </v>
      </c>
      <c r="Y1214" s="36"/>
      <c r="Z1214" s="23" t="str">
        <f t="shared" si="75"/>
        <v xml:space="preserve"> </v>
      </c>
      <c r="AA1214" s="48" t="str">
        <f t="shared" si="76"/>
        <v xml:space="preserve"> </v>
      </c>
      <c r="AB1214" s="36"/>
      <c r="AC1214" s="36"/>
      <c r="AD1214" s="19"/>
      <c r="AE1214" s="19"/>
    </row>
    <row r="1215" spans="4:31" x14ac:dyDescent="0.2">
      <c r="D1215" s="19"/>
      <c r="E1215" s="63"/>
      <c r="F1215" s="36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  <c r="W1215" s="36"/>
      <c r="X1215" s="23" t="str">
        <f t="shared" si="73"/>
        <v xml:space="preserve"> </v>
      </c>
      <c r="Y1215" s="36"/>
      <c r="Z1215" s="23" t="str">
        <f t="shared" si="75"/>
        <v xml:space="preserve"> </v>
      </c>
      <c r="AA1215" s="48" t="str">
        <f t="shared" si="76"/>
        <v xml:space="preserve"> </v>
      </c>
      <c r="AB1215" s="36"/>
      <c r="AC1215" s="36"/>
      <c r="AD1215" s="19"/>
      <c r="AE1215" s="19"/>
    </row>
    <row r="1216" spans="4:31" x14ac:dyDescent="0.2">
      <c r="D1216" s="19"/>
      <c r="E1216" s="63"/>
      <c r="F1216" s="36"/>
      <c r="G1216" s="36"/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  <c r="V1216" s="36"/>
      <c r="W1216" s="36"/>
      <c r="X1216" s="23" t="str">
        <f t="shared" si="73"/>
        <v xml:space="preserve"> </v>
      </c>
      <c r="Y1216" s="36"/>
      <c r="Z1216" s="23" t="str">
        <f t="shared" si="75"/>
        <v xml:space="preserve"> </v>
      </c>
      <c r="AA1216" s="48" t="str">
        <f t="shared" si="76"/>
        <v xml:space="preserve"> </v>
      </c>
      <c r="AB1216" s="36"/>
      <c r="AC1216" s="36"/>
      <c r="AD1216" s="19"/>
      <c r="AE1216" s="19"/>
    </row>
    <row r="1217" spans="24:27" x14ac:dyDescent="0.2">
      <c r="X1217" s="23" t="str">
        <f t="shared" si="73"/>
        <v xml:space="preserve"> </v>
      </c>
      <c r="Z1217" s="23" t="str">
        <f t="shared" si="75"/>
        <v xml:space="preserve"> </v>
      </c>
      <c r="AA1217" s="48" t="str">
        <f t="shared" si="76"/>
        <v xml:space="preserve"> </v>
      </c>
    </row>
    <row r="1218" spans="24:27" x14ac:dyDescent="0.2">
      <c r="X1218" s="23" t="str">
        <f t="shared" si="73"/>
        <v xml:space="preserve"> </v>
      </c>
      <c r="Z1218" s="23" t="str">
        <f t="shared" si="75"/>
        <v xml:space="preserve"> </v>
      </c>
      <c r="AA1218" s="48" t="str">
        <f t="shared" si="76"/>
        <v xml:space="preserve"> </v>
      </c>
    </row>
    <row r="1219" spans="24:27" x14ac:dyDescent="0.2">
      <c r="X1219" s="23" t="str">
        <f t="shared" si="73"/>
        <v xml:space="preserve"> </v>
      </c>
      <c r="Z1219" s="23" t="str">
        <f t="shared" si="75"/>
        <v xml:space="preserve"> </v>
      </c>
      <c r="AA1219" s="48" t="str">
        <f t="shared" si="76"/>
        <v xml:space="preserve"> </v>
      </c>
    </row>
    <row r="1220" spans="24:27" x14ac:dyDescent="0.2">
      <c r="X1220" s="23" t="str">
        <f t="shared" si="73"/>
        <v xml:space="preserve"> </v>
      </c>
      <c r="Z1220" s="23" t="str">
        <f t="shared" si="75"/>
        <v xml:space="preserve"> </v>
      </c>
      <c r="AA1220" s="48" t="str">
        <f t="shared" si="76"/>
        <v xml:space="preserve"> </v>
      </c>
    </row>
    <row r="1221" spans="24:27" x14ac:dyDescent="0.2">
      <c r="X1221" s="23" t="str">
        <f t="shared" si="73"/>
        <v xml:space="preserve"> </v>
      </c>
      <c r="Z1221" s="23" t="str">
        <f t="shared" si="75"/>
        <v xml:space="preserve"> </v>
      </c>
    </row>
    <row r="1222" spans="24:27" x14ac:dyDescent="0.2">
      <c r="X1222" s="23" t="str">
        <f t="shared" si="73"/>
        <v xml:space="preserve"> </v>
      </c>
      <c r="Z1222" s="23" t="str">
        <f t="shared" si="75"/>
        <v xml:space="preserve"> </v>
      </c>
    </row>
    <row r="1223" spans="24:27" x14ac:dyDescent="0.2">
      <c r="X1223" s="23" t="str">
        <f t="shared" si="73"/>
        <v xml:space="preserve"> </v>
      </c>
      <c r="Z1223" s="23" t="str">
        <f t="shared" si="75"/>
        <v xml:space="preserve"> </v>
      </c>
    </row>
    <row r="1224" spans="24:27" x14ac:dyDescent="0.2">
      <c r="X1224" s="23" t="str">
        <f t="shared" ref="X1224:X1238" si="77" xml:space="preserve">
IF(
COUNTBLANK(H1224:W1224)&gt;0," ",
((1+H1224)*(1+I1224)*(1+J1224)*(1+K1224)*(1+L1224)*(1+M1224)*(1+N1224)*(1+O1224)*(1+P1224)*(1+Q1224)*(1+R1224)*(1+S1224)*(1+T1224)*(1+U1224)*(1+V1224)*(1+W1224))-1
)</f>
        <v xml:space="preserve"> </v>
      </c>
    </row>
    <row r="1225" spans="24:27" x14ac:dyDescent="0.2">
      <c r="X1225" s="23" t="str">
        <f t="shared" si="77"/>
        <v xml:space="preserve"> </v>
      </c>
    </row>
    <row r="1226" spans="24:27" x14ac:dyDescent="0.2">
      <c r="X1226" s="23" t="str">
        <f t="shared" si="77"/>
        <v xml:space="preserve"> </v>
      </c>
    </row>
    <row r="1227" spans="24:27" x14ac:dyDescent="0.2">
      <c r="X1227" s="23" t="str">
        <f t="shared" si="77"/>
        <v xml:space="preserve"> </v>
      </c>
    </row>
    <row r="1228" spans="24:27" x14ac:dyDescent="0.2">
      <c r="X1228" s="23" t="str">
        <f t="shared" si="77"/>
        <v xml:space="preserve"> </v>
      </c>
    </row>
    <row r="1229" spans="24:27" x14ac:dyDescent="0.2">
      <c r="X1229" s="23" t="str">
        <f t="shared" si="77"/>
        <v xml:space="preserve"> </v>
      </c>
    </row>
    <row r="1230" spans="24:27" x14ac:dyDescent="0.2">
      <c r="X1230" s="23" t="str">
        <f t="shared" si="77"/>
        <v xml:space="preserve"> </v>
      </c>
    </row>
    <row r="1231" spans="24:27" x14ac:dyDescent="0.2">
      <c r="X1231" s="23" t="str">
        <f t="shared" si="77"/>
        <v xml:space="preserve"> </v>
      </c>
    </row>
    <row r="1232" spans="24:27" x14ac:dyDescent="0.2">
      <c r="X1232" s="23" t="str">
        <f t="shared" si="77"/>
        <v xml:space="preserve"> </v>
      </c>
    </row>
    <row r="1233" spans="24:24" x14ac:dyDescent="0.2">
      <c r="X1233" s="23" t="str">
        <f t="shared" si="77"/>
        <v xml:space="preserve"> </v>
      </c>
    </row>
    <row r="1234" spans="24:24" x14ac:dyDescent="0.2">
      <c r="X1234" s="23" t="str">
        <f t="shared" si="77"/>
        <v xml:space="preserve"> </v>
      </c>
    </row>
    <row r="1235" spans="24:24" x14ac:dyDescent="0.2">
      <c r="X1235" s="23" t="str">
        <f t="shared" si="77"/>
        <v xml:space="preserve"> </v>
      </c>
    </row>
    <row r="1236" spans="24:24" x14ac:dyDescent="0.2">
      <c r="X1236" s="23" t="str">
        <f t="shared" si="77"/>
        <v xml:space="preserve"> </v>
      </c>
    </row>
    <row r="1237" spans="24:24" x14ac:dyDescent="0.2">
      <c r="X1237" s="23" t="str">
        <f t="shared" si="77"/>
        <v xml:space="preserve"> </v>
      </c>
    </row>
    <row r="1238" spans="24:24" x14ac:dyDescent="0.2">
      <c r="X1238" s="23" t="str">
        <f t="shared" si="77"/>
        <v xml:space="preserve"> </v>
      </c>
    </row>
    <row r="1905" spans="4:31" x14ac:dyDescent="0.2">
      <c r="D1905" s="20" t="s">
        <v>873</v>
      </c>
      <c r="E1905" s="64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  <c r="R1905" s="19"/>
      <c r="S1905" s="19"/>
      <c r="T1905" s="19"/>
      <c r="U1905" s="19"/>
      <c r="V1905" s="19"/>
      <c r="W1905" s="19"/>
      <c r="X1905" s="19"/>
      <c r="Y1905" s="19"/>
      <c r="Z1905" s="19"/>
      <c r="AA1905" s="19"/>
      <c r="AB1905" s="19"/>
      <c r="AC1905" s="19"/>
      <c r="AD1905" s="19"/>
      <c r="AE1905" s="19"/>
    </row>
  </sheetData>
  <autoFilter ref="C1:C1167" xr:uid="{00000000-0009-0000-0000-000000000000}"/>
  <mergeCells count="2">
    <mergeCell ref="A319:B319"/>
    <mergeCell ref="A2:B2"/>
  </mergeCells>
  <phoneticPr fontId="18" type="noConversion"/>
  <conditionalFormatting sqref="C139 C146:C147 C150">
    <cfRule type="expression" dxfId="0" priority="8">
      <formula>"$S$3=1"</formula>
    </cfRule>
  </conditionalFormatting>
  <pageMargins left="0.75" right="0.75" top="1" bottom="1" header="0.5" footer="0.5"/>
  <pageSetup paperSize="4294967295" orientation="portrait" horizontalDpi="4294967292" verticalDpi="4294967292" r:id="rId1"/>
  <ignoredErrors>
    <ignoredError sqref="A2:C2 A505:G1132 A118:G119 AA1221:AE1223 H2:AE2 H1136:Y1136 H1135:X1135 H1224:AE1238 H1137:X1137 H117:X117 H505:Y1085 H1138:Y1156 H3:Z3 A1133:C1134 E1133:G1133 F1134:G1134 AB505:AE1220 AB503:AE503 AF503 AF90 H35:Y88 AB96:AE96 H96:Y96 AB98:AE502 H98:Y116 A90 E90 AB35:AE88 H90:T90 X90:Y90 A98:G116 A96:G96 A4:G32 A3:G3 A1138:G1223 A117:G117 A1137:G1137 A1224:G1238 A1135:G1135 A1136:G1136 E2:G2 H118:Y236 A120:G503 H1158:Y1223 H1157:V1157 X1157:Y1157 A35:G88 A33:B33 G33 AB3:AE28 H4:Y32 AF33 AB32:AD32 AF32 H33:M33 X33:Y33 H1087:Y1134 H1086:V1086 X1086:Y1086 H238:Y503 H237:M237 X237:Y237 AB30:AE31 AB29:AE29 AF29 AF1221:AF1223 AF2 AF1224:AF1238 AF505:AF1220 AF96 AF98:AF502 AF35:AF88 AF3:AF28 AF30:AF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Delaroque</dc:creator>
  <cp:lastModifiedBy>Patrick Delaroque</cp:lastModifiedBy>
  <cp:lastPrinted>2018-06-04T11:07:50Z</cp:lastPrinted>
  <dcterms:created xsi:type="dcterms:W3CDTF">2016-06-28T10:34:38Z</dcterms:created>
  <dcterms:modified xsi:type="dcterms:W3CDTF">2024-05-31T07:48:04Z</dcterms:modified>
</cp:coreProperties>
</file>